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DL-2025\01-Formulare_25\"/>
    </mc:Choice>
  </mc:AlternateContent>
  <xr:revisionPtr revIDLastSave="0" documentId="13_ncr:1_{820B2DA6-2A76-4649-9B0E-011AD5045902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Plan-24" sheetId="1" r:id="rId1"/>
    <sheet name="Spieler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1" i="1" l="1"/>
  <c r="CN8" i="1"/>
  <c r="CQ20" i="1"/>
  <c r="CQ19" i="1"/>
  <c r="CQ18" i="1"/>
  <c r="CQ17" i="1"/>
  <c r="CQ16" i="1"/>
  <c r="CQ15" i="1"/>
  <c r="CQ14" i="1"/>
  <c r="CQ13" i="1"/>
  <c r="CN20" i="1"/>
  <c r="CN19" i="1"/>
  <c r="CN18" i="1"/>
  <c r="CN17" i="1"/>
  <c r="CN16" i="1"/>
  <c r="CN15" i="1"/>
  <c r="CN14" i="1"/>
  <c r="CN13" i="1"/>
  <c r="CQ25" i="1"/>
  <c r="CN25" i="1"/>
  <c r="CQ24" i="1"/>
  <c r="CN24" i="1"/>
  <c r="CQ23" i="1"/>
  <c r="CN23" i="1"/>
  <c r="CQ22" i="1"/>
  <c r="CN22" i="1"/>
  <c r="CQ9" i="1"/>
  <c r="CQ10" i="1"/>
  <c r="CQ11" i="1"/>
  <c r="CN9" i="1"/>
  <c r="CN10" i="1"/>
  <c r="CN11" i="1"/>
  <c r="CQ8" i="1"/>
  <c r="BR27" i="1"/>
  <c r="BL27" i="1"/>
  <c r="AZ17" i="1"/>
  <c r="AZ16" i="1"/>
  <c r="AZ15" i="1"/>
  <c r="AZ14" i="1"/>
  <c r="AZ13" i="1"/>
  <c r="AZ12" i="1"/>
  <c r="AZ11" i="1"/>
  <c r="AZ10" i="1"/>
  <c r="X17" i="1"/>
  <c r="X16" i="1"/>
  <c r="X15" i="1"/>
  <c r="X14" i="1"/>
  <c r="X13" i="1"/>
  <c r="X12" i="1"/>
  <c r="X11" i="1"/>
  <c r="X10" i="1"/>
  <c r="AE18" i="1"/>
  <c r="AE17" i="1"/>
  <c r="AE16" i="1"/>
  <c r="AE15" i="1"/>
  <c r="AE14" i="1"/>
  <c r="AE13" i="1"/>
  <c r="AE12" i="1"/>
  <c r="AE10" i="1"/>
  <c r="C18" i="1"/>
  <c r="AE7" i="1"/>
  <c r="AE8" i="1"/>
  <c r="AE9" i="1"/>
  <c r="C16" i="1"/>
  <c r="C17" i="1"/>
  <c r="C15" i="1"/>
  <c r="C14" i="1"/>
  <c r="C13" i="1"/>
  <c r="C12" i="1"/>
  <c r="C11" i="1"/>
  <c r="C10" i="1"/>
  <c r="AZ18" i="1"/>
  <c r="X18" i="1"/>
  <c r="C8" i="1"/>
  <c r="AZ9" i="1"/>
  <c r="AZ8" i="1"/>
  <c r="AZ7" i="1"/>
  <c r="X9" i="1"/>
  <c r="X8" i="1"/>
  <c r="C9" i="1"/>
  <c r="X7" i="1"/>
  <c r="C7" i="1"/>
  <c r="CG27" i="1" l="1"/>
  <c r="CA27" i="1"/>
</calcChain>
</file>

<file path=xl/sharedStrings.xml><?xml version="1.0" encoding="utf-8"?>
<sst xmlns="http://schemas.openxmlformats.org/spreadsheetml/2006/main" count="278" uniqueCount="201">
  <si>
    <t>Gruppe:</t>
  </si>
  <si>
    <t>-</t>
  </si>
  <si>
    <t>Sätze</t>
  </si>
  <si>
    <t>Spiele</t>
  </si>
  <si>
    <t>D</t>
  </si>
  <si>
    <t>:</t>
  </si>
  <si>
    <t>High Finish</t>
  </si>
  <si>
    <t>Sp. Nr.</t>
  </si>
  <si>
    <t>Gast</t>
  </si>
  <si>
    <t>Spieler</t>
  </si>
  <si>
    <t>Heim</t>
  </si>
  <si>
    <t>049</t>
  </si>
  <si>
    <t>SOS - Meute</t>
  </si>
  <si>
    <t>046</t>
  </si>
  <si>
    <t>001</t>
  </si>
  <si>
    <t>002</t>
  </si>
  <si>
    <t>004</t>
  </si>
  <si>
    <t>005</t>
  </si>
  <si>
    <t>006</t>
  </si>
  <si>
    <t>007</t>
  </si>
  <si>
    <t>Blind Darter</t>
  </si>
  <si>
    <t>Jeziorski Gaby</t>
  </si>
  <si>
    <t>Gerwin Jens</t>
  </si>
  <si>
    <t>Hude Leopold (Leo)</t>
  </si>
  <si>
    <t>Zwergel Rainer</t>
  </si>
  <si>
    <t>048</t>
  </si>
  <si>
    <t>The Monkeys</t>
  </si>
  <si>
    <t>Angelov Vladimir (Vladi)</t>
  </si>
  <si>
    <t>Schubert Christoph</t>
  </si>
  <si>
    <t>003</t>
  </si>
  <si>
    <t>Hobby Darts Liga - Spielbericht</t>
  </si>
  <si>
    <t>Ligaleiter: Rohs Wolfgang  /  Herderstraße 9 - 19  /  65239 Hochheim am Main  /  Mobil: 0176 42061546</t>
  </si>
  <si>
    <t>Website: www.hdl-liga.de  /  Email: hdl-liga@gmx.de  /  WhatsApp: HDL-Liga</t>
  </si>
  <si>
    <t xml:space="preserve">Datum: </t>
  </si>
  <si>
    <t>Block 1 = 4 Einzel</t>
  </si>
  <si>
    <t>V</t>
  </si>
  <si>
    <t>Block 2 = 4 Doppel</t>
  </si>
  <si>
    <t>Block 3 = 4 Einzel</t>
  </si>
  <si>
    <t>/</t>
  </si>
  <si>
    <t>180er</t>
  </si>
  <si>
    <t>Spielernummer eintragen</t>
  </si>
  <si>
    <t>171er</t>
  </si>
  <si>
    <t>Unterschrift Heim</t>
  </si>
  <si>
    <t>Unterschrift Gast</t>
  </si>
  <si>
    <t>Nummer</t>
  </si>
  <si>
    <t>Bellas Sübbche</t>
  </si>
  <si>
    <t>DC Bierstubb</t>
  </si>
  <si>
    <t>008</t>
  </si>
  <si>
    <t>Fritsch Dieter</t>
  </si>
  <si>
    <t>Racky Marcus</t>
  </si>
  <si>
    <t>Racky Michael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</si>
  <si>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</si>
  <si>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</si>
  <si>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</si>
  <si>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</si>
  <si>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</si>
  <si>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</si>
  <si>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</si>
  <si>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</si>
  <si>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</si>
  <si>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</si>
  <si>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</si>
  <si>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</si>
  <si>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</si>
  <si>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</si>
  <si>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</si>
  <si>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047</t>
  </si>
  <si>
    <t>Richter Bernd</t>
  </si>
  <si>
    <t>Rahmann Tobias (Chuby)</t>
  </si>
  <si>
    <t>Reininger Michaela</t>
  </si>
  <si>
    <t>Höntsh Tobias (Tobi)</t>
  </si>
  <si>
    <t>Adler - Bube 1</t>
  </si>
  <si>
    <t>Bei Auswechslungen bitte nur Spielernummern eintragen!</t>
  </si>
  <si>
    <t>Spielnummer</t>
  </si>
  <si>
    <t>spielt für Nummer</t>
  </si>
  <si>
    <t>Auswechslung Heim 1:</t>
  </si>
  <si>
    <t>Auswechslung Heim 2:</t>
  </si>
  <si>
    <t>Auswechslung Gast 1:</t>
  </si>
  <si>
    <t>Auswechslung Gast 2:</t>
  </si>
  <si>
    <t xml:space="preserve"> Spielernummer / Finish  eintragen</t>
  </si>
  <si>
    <t>Bader Joachim (Jojo)</t>
  </si>
  <si>
    <t>Borschel Michael (Micha)</t>
  </si>
  <si>
    <t>Juhe Martin</t>
  </si>
  <si>
    <t>064</t>
  </si>
  <si>
    <t>Alan Ilknur (Bella)</t>
  </si>
  <si>
    <t>Bethge Robert (Robby)</t>
  </si>
  <si>
    <t>Koc Hüseyin   (CO)</t>
  </si>
  <si>
    <t>Poser Harald   (TC)</t>
  </si>
  <si>
    <t>009</t>
  </si>
  <si>
    <t>Weichs Stefanie</t>
  </si>
  <si>
    <t>010</t>
  </si>
  <si>
    <t>011</t>
  </si>
  <si>
    <t>012</t>
  </si>
  <si>
    <t>013</t>
  </si>
  <si>
    <t>014</t>
  </si>
  <si>
    <t>015</t>
  </si>
  <si>
    <t>016</t>
  </si>
  <si>
    <t>017</t>
  </si>
  <si>
    <t>Katarzyna Kasia (TC)</t>
  </si>
  <si>
    <t>Kaminski Thomaki (CO=</t>
  </si>
  <si>
    <t>Janocha Catharina (Cathi)</t>
  </si>
  <si>
    <t>Waldmann Günter (Günni)</t>
  </si>
  <si>
    <t>Junker Jürgen</t>
  </si>
  <si>
    <t>Sivinski Wolfgang (Wolle)</t>
  </si>
  <si>
    <t>Katinic Elvis</t>
  </si>
  <si>
    <t>Schmidt Daniel</t>
  </si>
  <si>
    <t>Dom Oliver (Ole)</t>
  </si>
  <si>
    <t>Jeziorski Harald (TC)</t>
  </si>
  <si>
    <t>Knierim Markus (CO)</t>
  </si>
  <si>
    <t>Losmann Rene</t>
  </si>
  <si>
    <t>Rihn Markus</t>
  </si>
  <si>
    <t>Höntsh Bernd</t>
  </si>
  <si>
    <t>065</t>
  </si>
  <si>
    <t>Lavino Rosario (Lallo)</t>
  </si>
  <si>
    <t>DC Lindengeister</t>
  </si>
  <si>
    <t>066</t>
  </si>
  <si>
    <t>Heller Denny</t>
  </si>
  <si>
    <t>067</t>
  </si>
  <si>
    <t>Veith Florian (Floh)</t>
  </si>
  <si>
    <t>068</t>
  </si>
  <si>
    <t>Solbach Christian (Soli)</t>
  </si>
  <si>
    <t>069</t>
  </si>
  <si>
    <t>Antunovic Zdravko</t>
  </si>
  <si>
    <t>070</t>
  </si>
  <si>
    <t>Wachendörfer Thorsten (Toni)</t>
  </si>
  <si>
    <t>071</t>
  </si>
  <si>
    <t>Adler - Bube 2</t>
  </si>
  <si>
    <t>072</t>
  </si>
  <si>
    <t>073</t>
  </si>
  <si>
    <t>Jung Matthias</t>
  </si>
  <si>
    <t>074</t>
  </si>
  <si>
    <t>Wörner Thorsten (Ameise)</t>
  </si>
  <si>
    <t>075</t>
  </si>
  <si>
    <t>Leppla Jens</t>
  </si>
  <si>
    <t>076</t>
  </si>
  <si>
    <t>Strohmenger Bianca</t>
  </si>
  <si>
    <t>077</t>
  </si>
  <si>
    <t>Hense Billy</t>
  </si>
  <si>
    <t>078</t>
  </si>
  <si>
    <t>Zimmermann Alex</t>
  </si>
  <si>
    <t>079</t>
  </si>
  <si>
    <t>Steinkamp Matthias (Steini)</t>
  </si>
  <si>
    <t>080</t>
  </si>
  <si>
    <t>Geisler Florian</t>
  </si>
  <si>
    <t>081</t>
  </si>
  <si>
    <t>Condomitti Giovanni (Gio) (TC)</t>
  </si>
  <si>
    <t>082</t>
  </si>
  <si>
    <t>Thieme Andreas</t>
  </si>
  <si>
    <t>083</t>
  </si>
  <si>
    <t>Worgull Franz</t>
  </si>
  <si>
    <t>084</t>
  </si>
  <si>
    <t>Ganser Niko</t>
  </si>
  <si>
    <t>085</t>
  </si>
  <si>
    <t>Pache Dome</t>
  </si>
  <si>
    <t>086</t>
  </si>
  <si>
    <t>Kaufmann Thorsten</t>
  </si>
  <si>
    <t>087</t>
  </si>
  <si>
    <t>Plein Sascha</t>
  </si>
  <si>
    <t>088</t>
  </si>
  <si>
    <t>Kaufmann Paul</t>
  </si>
  <si>
    <t>089</t>
  </si>
  <si>
    <t>DSC Unlucky´s</t>
  </si>
  <si>
    <t>Eimermacher Robin</t>
  </si>
  <si>
    <t>090</t>
  </si>
  <si>
    <t>Arelakis Laki</t>
  </si>
  <si>
    <t>091</t>
  </si>
  <si>
    <t>Scheuermann Thorsten</t>
  </si>
  <si>
    <t>092</t>
  </si>
  <si>
    <t>Wagner Andre</t>
  </si>
  <si>
    <t>Noll Olly</t>
  </si>
  <si>
    <t>093</t>
  </si>
  <si>
    <t>094</t>
  </si>
  <si>
    <t>Noll Stefan</t>
  </si>
  <si>
    <t>095</t>
  </si>
  <si>
    <t>Miskovic Vlado</t>
  </si>
  <si>
    <t>096</t>
  </si>
  <si>
    <t>Caleo Marco</t>
  </si>
  <si>
    <t>097</t>
  </si>
  <si>
    <t>Hellwig Michael (Micha)</t>
  </si>
  <si>
    <t>098</t>
  </si>
  <si>
    <t>Schenk Andreas</t>
  </si>
  <si>
    <t>116</t>
  </si>
  <si>
    <t>P.A.N.D.A</t>
  </si>
  <si>
    <t>Corvers Mike</t>
  </si>
  <si>
    <t>119</t>
  </si>
  <si>
    <t>Lerch Andy</t>
  </si>
  <si>
    <t>120</t>
  </si>
  <si>
    <t>121</t>
  </si>
  <si>
    <t>Rieger Sebastian (Basti)</t>
  </si>
  <si>
    <t>Rohs Wolfgang (Rohsi)</t>
  </si>
  <si>
    <t>Phoenix</t>
  </si>
  <si>
    <t>Reuter Monika (Mo)   (TC)</t>
  </si>
  <si>
    <t>Jöring Beatrice (Bea)   (CO)</t>
  </si>
  <si>
    <t>Gunkel Daniel</t>
  </si>
  <si>
    <t>122</t>
  </si>
  <si>
    <t>Beckel Marcel</t>
  </si>
  <si>
    <t>Strohmenger Nicole (TC)</t>
  </si>
  <si>
    <t>Kreim Edgar</t>
  </si>
  <si>
    <t>123</t>
  </si>
  <si>
    <t>Treig Andre</t>
  </si>
  <si>
    <t>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</si>
</sst>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8"/>
      <name val="Arial"/>
      <family val="2"/>
    </font>
    <font>
      <b/>
      <u/>
      <sz val="14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1" fillId="0" borderId="0" xfId="0" applyFont="1" applyBorder="1" applyAlignment="1" applyProtection="1">
      <alignment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top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5" fillId="0" borderId="39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right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vertical="center"/>
      <protection hidden="1"/>
    </xf>
    <xf numFmtId="0" fontId="9" fillId="0" borderId="41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vertical="center"/>
      <protection hidden="1"/>
    </xf>
    <xf numFmtId="0" fontId="5" fillId="5" borderId="46" xfId="0" applyFont="1" applyFill="1" applyBorder="1" applyAlignment="1" applyProtection="1">
      <alignment wrapText="1"/>
      <protection hidden="1"/>
    </xf>
    <xf numFmtId="0" fontId="11" fillId="0" borderId="34" xfId="0" applyFont="1" applyBorder="1" applyAlignment="1" applyProtection="1">
      <alignment horizontal="left" vertical="center"/>
      <protection hidden="1"/>
    </xf>
    <xf numFmtId="0" fontId="5" fillId="5" borderId="47" xfId="0" applyFont="1" applyFill="1" applyBorder="1" applyAlignment="1" applyProtection="1">
      <alignment vertical="top" wrapText="1"/>
      <protection hidden="1"/>
    </xf>
    <xf numFmtId="0" fontId="11" fillId="0" borderId="17" xfId="0" applyFont="1" applyBorder="1" applyAlignment="1" applyProtection="1">
      <alignment horizontal="left" vertical="center"/>
      <protection hidden="1"/>
    </xf>
    <xf numFmtId="0" fontId="11" fillId="0" borderId="1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11" fillId="0" borderId="41" xfId="0" applyFont="1" applyBorder="1" applyAlignment="1" applyProtection="1">
      <alignment horizontal="right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1" fillId="0" borderId="51" xfId="0" applyFont="1" applyBorder="1" applyAlignment="1" applyProtection="1">
      <alignment vertical="center"/>
      <protection hidden="1"/>
    </xf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 applyProtection="1">
      <alignment vertical="center" wrapText="1"/>
      <protection locked="0"/>
    </xf>
    <xf numFmtId="0" fontId="10" fillId="0" borderId="52" xfId="0" applyFont="1" applyBorder="1" applyAlignment="1" applyProtection="1">
      <alignment vertical="center"/>
      <protection hidden="1"/>
    </xf>
    <xf numFmtId="0" fontId="10" fillId="5" borderId="19" xfId="0" applyFont="1" applyFill="1" applyBorder="1" applyAlignment="1" applyProtection="1">
      <alignment vertical="center"/>
      <protection hidden="1"/>
    </xf>
    <xf numFmtId="0" fontId="10" fillId="5" borderId="20" xfId="0" applyFont="1" applyFill="1" applyBorder="1" applyAlignment="1" applyProtection="1">
      <alignment vertical="center"/>
      <protection hidden="1"/>
    </xf>
    <xf numFmtId="0" fontId="10" fillId="0" borderId="41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9" fillId="0" borderId="4" xfId="0" applyFont="1" applyFill="1" applyBorder="1" applyAlignment="1" applyProtection="1">
      <alignment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8" fillId="0" borderId="55" xfId="0" applyFont="1" applyBorder="1" applyAlignment="1" applyProtection="1">
      <alignment vertical="center"/>
      <protection hidden="1"/>
    </xf>
    <xf numFmtId="0" fontId="11" fillId="7" borderId="0" xfId="0" applyFont="1" applyFill="1" applyAlignment="1">
      <alignment vertical="center" wrapText="1"/>
    </xf>
    <xf numFmtId="49" fontId="11" fillId="7" borderId="0" xfId="0" applyNumberFormat="1" applyFont="1" applyFill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49" fontId="0" fillId="7" borderId="0" xfId="0" applyNumberFormat="1" applyFill="1" applyAlignment="1">
      <alignment horizontal="center" vertical="center" wrapText="1"/>
    </xf>
    <xf numFmtId="49" fontId="11" fillId="7" borderId="0" xfId="0" applyNumberFormat="1" applyFont="1" applyFill="1" applyAlignment="1">
      <alignment vertical="center" wrapText="1"/>
    </xf>
    <xf numFmtId="49" fontId="0" fillId="7" borderId="0" xfId="0" applyNumberFormat="1" applyFill="1" applyAlignment="1">
      <alignment vertical="center" wrapText="1"/>
    </xf>
    <xf numFmtId="0" fontId="0" fillId="7" borderId="0" xfId="0" applyFill="1" applyAlignment="1" applyProtection="1">
      <alignment vertical="center" wrapText="1"/>
      <protection locked="0"/>
    </xf>
    <xf numFmtId="49" fontId="0" fillId="7" borderId="0" xfId="0" applyNumberForma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 applyProtection="1">
      <alignment vertical="center" wrapText="1"/>
      <protection locked="0"/>
    </xf>
    <xf numFmtId="49" fontId="0" fillId="0" borderId="0" xfId="0" applyNumberFormat="1" applyFill="1" applyAlignment="1" applyProtection="1">
      <alignment horizontal="center" vertical="center" wrapText="1"/>
      <protection locked="0"/>
    </xf>
    <xf numFmtId="49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49" fontId="0" fillId="0" borderId="0" xfId="0" applyNumberForma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Fill="1" applyAlignment="1">
      <alignment vertical="center" wrapText="1"/>
    </xf>
    <xf numFmtId="49" fontId="11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53" xfId="0" applyFont="1" applyBorder="1" applyAlignment="1" applyProtection="1">
      <alignment horizontal="center" vertical="center"/>
      <protection locked="0" hidden="1"/>
    </xf>
    <xf numFmtId="0" fontId="10" fillId="0" borderId="54" xfId="0" applyFont="1" applyBorder="1" applyAlignment="1" applyProtection="1">
      <alignment horizontal="center" vertical="center"/>
      <protection locked="0" hidden="1"/>
    </xf>
    <xf numFmtId="0" fontId="11" fillId="5" borderId="39" xfId="0" applyFont="1" applyFill="1" applyBorder="1" applyAlignment="1" applyProtection="1">
      <alignment horizontal="left" vertical="center"/>
      <protection hidden="1"/>
    </xf>
    <xf numFmtId="0" fontId="11" fillId="5" borderId="33" xfId="0" applyFont="1" applyFill="1" applyBorder="1" applyAlignment="1" applyProtection="1">
      <alignment horizontal="left" vertical="center"/>
      <protection hidden="1"/>
    </xf>
    <xf numFmtId="0" fontId="11" fillId="5" borderId="38" xfId="0" applyFont="1" applyFill="1" applyBorder="1" applyAlignment="1" applyProtection="1">
      <alignment horizontal="left" vertical="center"/>
      <protection hidden="1"/>
    </xf>
    <xf numFmtId="0" fontId="18" fillId="0" borderId="6" xfId="0" applyFont="1" applyBorder="1" applyAlignment="1" applyProtection="1">
      <alignment horizontal="left" vertical="center"/>
      <protection hidden="1"/>
    </xf>
    <xf numFmtId="0" fontId="18" fillId="0" borderId="4" xfId="0" applyFont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horizontal="right" vertical="center"/>
      <protection hidden="1"/>
    </xf>
    <xf numFmtId="0" fontId="18" fillId="0" borderId="6" xfId="0" applyFont="1" applyBorder="1" applyAlignment="1" applyProtection="1">
      <alignment horizontal="right" vertical="center"/>
      <protection hidden="1"/>
    </xf>
    <xf numFmtId="0" fontId="18" fillId="0" borderId="3" xfId="0" applyFont="1" applyBorder="1" applyAlignment="1" applyProtection="1">
      <alignment horizontal="right" vertical="center"/>
      <protection hidden="1"/>
    </xf>
    <xf numFmtId="0" fontId="18" fillId="0" borderId="4" xfId="0" applyFont="1" applyBorder="1" applyAlignment="1" applyProtection="1">
      <alignment horizontal="right" vertical="center"/>
      <protection hidden="1"/>
    </xf>
    <xf numFmtId="0" fontId="10" fillId="0" borderId="47" xfId="0" applyFont="1" applyBorder="1" applyAlignment="1" applyProtection="1">
      <alignment horizontal="center" vertical="center"/>
      <protection locked="0" hidden="1"/>
    </xf>
    <xf numFmtId="0" fontId="10" fillId="0" borderId="48" xfId="0" applyFont="1" applyBorder="1" applyAlignment="1" applyProtection="1">
      <alignment horizontal="center" vertical="center"/>
      <protection locked="0" hidden="1"/>
    </xf>
    <xf numFmtId="0" fontId="17" fillId="0" borderId="6" xfId="0" applyFont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0" fillId="0" borderId="40" xfId="0" applyFont="1" applyBorder="1" applyAlignment="1" applyProtection="1">
      <alignment horizontal="center" vertical="center"/>
      <protection locked="0" hidden="1"/>
    </xf>
    <xf numFmtId="0" fontId="10" fillId="0" borderId="41" xfId="0" applyFont="1" applyBorder="1" applyAlignment="1" applyProtection="1">
      <alignment horizontal="center" vertical="center"/>
      <protection locked="0" hidden="1"/>
    </xf>
    <xf numFmtId="0" fontId="10" fillId="0" borderId="16" xfId="0" applyFont="1" applyBorder="1" applyAlignment="1" applyProtection="1">
      <alignment horizontal="center" vertical="center"/>
      <protection locked="0" hidden="1"/>
    </xf>
    <xf numFmtId="0" fontId="10" fillId="0" borderId="2" xfId="0" applyFont="1" applyBorder="1" applyAlignment="1" applyProtection="1">
      <alignment horizontal="center" vertical="center"/>
      <protection locked="0" hidden="1"/>
    </xf>
    <xf numFmtId="0" fontId="10" fillId="0" borderId="17" xfId="0" applyFont="1" applyBorder="1" applyAlignment="1" applyProtection="1">
      <alignment horizontal="center" vertical="center"/>
      <protection locked="0" hidden="1"/>
    </xf>
    <xf numFmtId="0" fontId="10" fillId="0" borderId="50" xfId="0" applyFont="1" applyBorder="1" applyAlignment="1" applyProtection="1">
      <alignment horizontal="center" vertical="center"/>
      <protection locked="0" hidden="1"/>
    </xf>
    <xf numFmtId="0" fontId="10" fillId="0" borderId="51" xfId="0" applyFont="1" applyBorder="1" applyAlignment="1" applyProtection="1">
      <alignment horizontal="center" vertical="center"/>
      <protection locked="0" hidden="1"/>
    </xf>
    <xf numFmtId="0" fontId="10" fillId="0" borderId="23" xfId="0" applyFont="1" applyBorder="1" applyAlignment="1" applyProtection="1">
      <alignment horizontal="center" vertical="center"/>
      <protection locked="0"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 applyProtection="1">
      <alignment horizontal="center" vertical="center"/>
      <protection locked="0" hidden="1"/>
    </xf>
    <xf numFmtId="0" fontId="2" fillId="0" borderId="48" xfId="0" applyFont="1" applyBorder="1" applyAlignment="1" applyProtection="1">
      <alignment horizontal="center" vertical="center"/>
      <protection locked="0" hidden="1"/>
    </xf>
    <xf numFmtId="0" fontId="6" fillId="0" borderId="48" xfId="0" applyNumberFormat="1" applyFont="1" applyFill="1" applyBorder="1" applyAlignment="1" applyProtection="1">
      <alignment horizontal="left" vertical="center"/>
      <protection hidden="1"/>
    </xf>
    <xf numFmtId="0" fontId="6" fillId="0" borderId="48" xfId="0" applyNumberFormat="1" applyFont="1" applyFill="1" applyBorder="1" applyAlignment="1" applyProtection="1">
      <alignment horizontal="center" vertical="center"/>
      <protection hidden="1"/>
    </xf>
    <xf numFmtId="0" fontId="6" fillId="0" borderId="49" xfId="0" applyNumberFormat="1" applyFont="1" applyFill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locked="0" hidden="1"/>
    </xf>
    <xf numFmtId="0" fontId="18" fillId="0" borderId="7" xfId="0" applyFont="1" applyBorder="1" applyAlignment="1" applyProtection="1">
      <alignment horizontal="left" vertical="center"/>
      <protection hidden="1"/>
    </xf>
    <xf numFmtId="0" fontId="18" fillId="0" borderId="8" xfId="0" applyFont="1" applyBorder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0" fillId="5" borderId="18" xfId="0" applyFont="1" applyFill="1" applyBorder="1" applyAlignment="1" applyProtection="1">
      <alignment horizontal="center" vertical="center"/>
      <protection hidden="1"/>
    </xf>
    <xf numFmtId="0" fontId="10" fillId="5" borderId="19" xfId="0" applyFont="1" applyFill="1" applyBorder="1" applyAlignment="1" applyProtection="1">
      <alignment horizontal="center" vertical="center"/>
      <protection hidden="1"/>
    </xf>
    <xf numFmtId="0" fontId="10" fillId="5" borderId="20" xfId="0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left" vertical="center"/>
      <protection locked="0" hidden="1"/>
    </xf>
    <xf numFmtId="0" fontId="6" fillId="0" borderId="1" xfId="0" applyFont="1" applyBorder="1" applyAlignment="1" applyProtection="1">
      <alignment horizontal="left" vertical="center"/>
      <protection locked="0" hidden="1"/>
    </xf>
    <xf numFmtId="0" fontId="6" fillId="0" borderId="15" xfId="0" applyFont="1" applyBorder="1" applyAlignment="1" applyProtection="1">
      <alignment horizontal="left" vertical="center"/>
      <protection locked="0" hidden="1"/>
    </xf>
    <xf numFmtId="0" fontId="6" fillId="0" borderId="22" xfId="0" applyFont="1" applyBorder="1" applyAlignment="1" applyProtection="1">
      <alignment horizontal="left" vertical="center"/>
      <protection locked="0" hidden="1"/>
    </xf>
    <xf numFmtId="0" fontId="10" fillId="0" borderId="40" xfId="0" applyFont="1" applyBorder="1" applyAlignment="1" applyProtection="1">
      <alignment horizontal="right" vertical="center"/>
      <protection locked="0" hidden="1"/>
    </xf>
    <xf numFmtId="0" fontId="10" fillId="0" borderId="41" xfId="0" applyFont="1" applyBorder="1" applyAlignment="1" applyProtection="1">
      <alignment horizontal="right" vertical="center"/>
      <protection locked="0" hidden="1"/>
    </xf>
    <xf numFmtId="0" fontId="11" fillId="5" borderId="34" xfId="0" applyFont="1" applyFill="1" applyBorder="1" applyAlignment="1" applyProtection="1">
      <alignment horizontal="left" vertical="center"/>
      <protection hidden="1"/>
    </xf>
    <xf numFmtId="0" fontId="10" fillId="0" borderId="41" xfId="0" applyFont="1" applyBorder="1" applyAlignment="1" applyProtection="1">
      <alignment horizontal="left" vertical="center"/>
      <protection locked="0" hidden="1"/>
    </xf>
    <xf numFmtId="0" fontId="10" fillId="0" borderId="42" xfId="0" applyFont="1" applyBorder="1" applyAlignment="1" applyProtection="1">
      <alignment horizontal="left" vertical="center"/>
      <protection locked="0" hidden="1"/>
    </xf>
    <xf numFmtId="0" fontId="6" fillId="0" borderId="23" xfId="0" applyFont="1" applyBorder="1" applyAlignment="1" applyProtection="1">
      <alignment horizontal="left" vertical="center"/>
      <protection locked="0" hidden="1"/>
    </xf>
    <xf numFmtId="0" fontId="6" fillId="0" borderId="2" xfId="0" applyFont="1" applyBorder="1" applyAlignment="1" applyProtection="1">
      <alignment horizontal="left" vertical="center"/>
      <protection locked="0" hidden="1"/>
    </xf>
    <xf numFmtId="0" fontId="6" fillId="0" borderId="17" xfId="0" applyFont="1" applyBorder="1" applyAlignment="1" applyProtection="1">
      <alignment horizontal="left" vertical="center"/>
      <protection locked="0" hidden="1"/>
    </xf>
    <xf numFmtId="0" fontId="6" fillId="0" borderId="12" xfId="0" applyNumberFormat="1" applyFont="1" applyFill="1" applyBorder="1" applyAlignment="1" applyProtection="1">
      <alignment horizontal="left" vertical="center"/>
      <protection hidden="1"/>
    </xf>
    <xf numFmtId="0" fontId="6" fillId="0" borderId="12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locked="0" hidden="1"/>
    </xf>
    <xf numFmtId="0" fontId="2" fillId="0" borderId="12" xfId="0" applyFont="1" applyBorder="1" applyAlignment="1" applyProtection="1">
      <alignment horizontal="center" vertical="center"/>
      <protection locked="0" hidden="1"/>
    </xf>
    <xf numFmtId="0" fontId="3" fillId="0" borderId="12" xfId="0" applyFont="1" applyBorder="1" applyAlignment="1" applyProtection="1">
      <alignment horizontal="center" vertical="center"/>
      <protection locked="0" hidden="1"/>
    </xf>
    <xf numFmtId="0" fontId="3" fillId="0" borderId="11" xfId="0" applyFont="1" applyFill="1" applyBorder="1" applyAlignment="1" applyProtection="1">
      <alignment horizontal="center" vertical="center"/>
      <protection locked="0" hidden="1"/>
    </xf>
    <xf numFmtId="0" fontId="2" fillId="0" borderId="12" xfId="0" applyFont="1" applyFill="1" applyBorder="1" applyAlignment="1" applyProtection="1">
      <alignment horizontal="center" vertical="center"/>
      <protection locked="0" hidden="1"/>
    </xf>
    <xf numFmtId="0" fontId="3" fillId="0" borderId="30" xfId="0" applyFont="1" applyBorder="1" applyAlignment="1" applyProtection="1">
      <alignment horizontal="center" vertical="center"/>
      <protection locked="0" hidden="1"/>
    </xf>
    <xf numFmtId="0" fontId="3" fillId="0" borderId="31" xfId="0" applyFont="1" applyBorder="1" applyAlignment="1" applyProtection="1">
      <alignment horizontal="center" vertical="center"/>
      <protection locked="0" hidden="1"/>
    </xf>
    <xf numFmtId="0" fontId="6" fillId="0" borderId="28" xfId="0" applyNumberFormat="1" applyFont="1" applyFill="1" applyBorder="1" applyAlignment="1" applyProtection="1">
      <alignment horizontal="left" vertical="center"/>
      <protection hidden="1"/>
    </xf>
    <xf numFmtId="0" fontId="6" fillId="0" borderId="27" xfId="0" applyNumberFormat="1" applyFont="1" applyFill="1" applyBorder="1" applyAlignment="1" applyProtection="1">
      <alignment horizontal="left" vertical="center"/>
      <protection hidden="1"/>
    </xf>
    <xf numFmtId="0" fontId="3" fillId="0" borderId="25" xfId="0" applyFont="1" applyBorder="1" applyAlignment="1" applyProtection="1">
      <alignment horizontal="center" vertical="center"/>
      <protection locked="0" hidden="1"/>
    </xf>
    <xf numFmtId="0" fontId="3" fillId="0" borderId="26" xfId="0" applyFont="1" applyBorder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0" borderId="9" xfId="0" applyFont="1" applyFill="1" applyBorder="1" applyAlignment="1" applyProtection="1">
      <alignment horizontal="center" vertical="center"/>
      <protection locked="0" hidden="1"/>
    </xf>
    <xf numFmtId="0" fontId="1" fillId="0" borderId="6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3" borderId="2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locked="0" hidden="1"/>
    </xf>
    <xf numFmtId="0" fontId="1" fillId="0" borderId="33" xfId="0" applyFont="1" applyFill="1" applyBorder="1" applyAlignment="1" applyProtection="1">
      <alignment horizontal="center" vertical="center"/>
      <protection locked="0" hidden="1"/>
    </xf>
    <xf numFmtId="0" fontId="1" fillId="0" borderId="34" xfId="0" applyFont="1" applyFill="1" applyBorder="1" applyAlignment="1" applyProtection="1">
      <alignment horizontal="center" vertical="center"/>
      <protection locked="0" hidden="1"/>
    </xf>
    <xf numFmtId="0" fontId="6" fillId="0" borderId="28" xfId="0" applyNumberFormat="1" applyFont="1" applyFill="1" applyBorder="1" applyAlignment="1" applyProtection="1">
      <alignment horizontal="center" vertical="center"/>
      <protection hidden="1"/>
    </xf>
    <xf numFmtId="0" fontId="6" fillId="0" borderId="29" xfId="0" applyNumberFormat="1" applyFont="1" applyFill="1" applyBorder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center" vertical="center"/>
      <protection locked="0" hidden="1"/>
    </xf>
    <xf numFmtId="0" fontId="2" fillId="0" borderId="37" xfId="0" applyFont="1" applyBorder="1" applyAlignment="1" applyProtection="1">
      <alignment horizontal="center" vertical="center"/>
      <protection locked="0" hidden="1"/>
    </xf>
    <xf numFmtId="0" fontId="6" fillId="0" borderId="27" xfId="0" applyNumberFormat="1" applyFont="1" applyFill="1" applyBorder="1" applyAlignment="1" applyProtection="1">
      <alignment horizontal="center" vertical="center"/>
      <protection hidden="1"/>
    </xf>
    <xf numFmtId="0" fontId="6" fillId="0" borderId="35" xfId="0" applyNumberFormat="1" applyFont="1" applyFill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44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0" fillId="0" borderId="8" xfId="0" applyFont="1" applyBorder="1" applyAlignment="1" applyProtection="1">
      <alignment horizontal="left" vertical="center"/>
      <protection hidden="1"/>
    </xf>
    <xf numFmtId="0" fontId="6" fillId="0" borderId="24" xfId="0" applyFont="1" applyBorder="1" applyAlignment="1" applyProtection="1">
      <alignment horizontal="left" vertical="center"/>
      <protection locked="0" hidden="1"/>
    </xf>
    <xf numFmtId="0" fontId="10" fillId="0" borderId="33" xfId="0" applyFont="1" applyBorder="1" applyAlignment="1" applyProtection="1">
      <alignment horizontal="left" vertical="center"/>
      <protection hidden="1"/>
    </xf>
    <xf numFmtId="0" fontId="10" fillId="0" borderId="38" xfId="0" applyFont="1" applyBorder="1" applyAlignment="1" applyProtection="1">
      <alignment horizontal="left" vertical="center"/>
      <protection hidden="1"/>
    </xf>
    <xf numFmtId="0" fontId="10" fillId="0" borderId="14" xfId="0" applyFont="1" applyBorder="1" applyAlignment="1" applyProtection="1">
      <alignment horizontal="right" vertical="center"/>
      <protection locked="0" hidden="1"/>
    </xf>
    <xf numFmtId="0" fontId="10" fillId="0" borderId="1" xfId="0" applyFont="1" applyBorder="1" applyAlignment="1" applyProtection="1">
      <alignment horizontal="right" vertical="center"/>
      <protection locked="0" hidden="1"/>
    </xf>
    <xf numFmtId="0" fontId="10" fillId="0" borderId="1" xfId="0" applyFont="1" applyBorder="1" applyAlignment="1" applyProtection="1">
      <alignment horizontal="left" vertical="center"/>
      <protection locked="0" hidden="1"/>
    </xf>
    <xf numFmtId="0" fontId="10" fillId="0" borderId="22" xfId="0" applyFont="1" applyBorder="1" applyAlignment="1" applyProtection="1">
      <alignment horizontal="left" vertical="center"/>
      <protection locked="0" hidden="1"/>
    </xf>
    <xf numFmtId="0" fontId="10" fillId="0" borderId="41" xfId="0" applyFont="1" applyBorder="1" applyAlignment="1" applyProtection="1">
      <alignment horizontal="left" vertical="center"/>
      <protection hidden="1"/>
    </xf>
    <xf numFmtId="0" fontId="10" fillId="0" borderId="42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locked="0" hidden="1"/>
    </xf>
    <xf numFmtId="0" fontId="6" fillId="0" borderId="33" xfId="0" applyFont="1" applyBorder="1" applyAlignment="1" applyProtection="1">
      <alignment horizontal="left" vertical="center"/>
      <protection locked="0" hidden="1"/>
    </xf>
    <xf numFmtId="0" fontId="6" fillId="0" borderId="34" xfId="0" applyFont="1" applyBorder="1" applyAlignment="1" applyProtection="1">
      <alignment horizontal="left" vertical="center"/>
      <protection locked="0" hidden="1"/>
    </xf>
    <xf numFmtId="0" fontId="10" fillId="0" borderId="6" xfId="0" applyFont="1" applyBorder="1" applyAlignment="1" applyProtection="1">
      <alignment horizontal="left" vertical="center"/>
      <protection locked="0" hidden="1"/>
    </xf>
    <xf numFmtId="0" fontId="10" fillId="0" borderId="7" xfId="0" applyFont="1" applyBorder="1" applyAlignment="1" applyProtection="1">
      <alignment horizontal="left" vertical="center"/>
      <protection locked="0" hidden="1"/>
    </xf>
    <xf numFmtId="0" fontId="10" fillId="0" borderId="4" xfId="0" applyFont="1" applyBorder="1" applyAlignment="1" applyProtection="1">
      <alignment horizontal="left" vertical="center"/>
      <protection locked="0" hidden="1"/>
    </xf>
    <xf numFmtId="0" fontId="10" fillId="0" borderId="8" xfId="0" applyFont="1" applyBorder="1" applyAlignment="1" applyProtection="1">
      <alignment horizontal="left" vertical="center"/>
      <protection locked="0" hidden="1"/>
    </xf>
    <xf numFmtId="0" fontId="10" fillId="0" borderId="5" xfId="0" applyFont="1" applyBorder="1" applyAlignment="1" applyProtection="1">
      <alignment horizontal="right" vertical="center"/>
      <protection hidden="1"/>
    </xf>
    <xf numFmtId="0" fontId="10" fillId="0" borderId="6" xfId="0" applyFont="1" applyBorder="1" applyAlignment="1" applyProtection="1">
      <alignment horizontal="right" vertical="center"/>
      <protection hidden="1"/>
    </xf>
    <xf numFmtId="0" fontId="10" fillId="0" borderId="3" xfId="0" applyFont="1" applyBorder="1" applyAlignment="1" applyProtection="1">
      <alignment horizontal="right" vertical="center"/>
      <protection hidden="1"/>
    </xf>
    <xf numFmtId="0" fontId="10" fillId="0" borderId="4" xfId="0" applyFont="1" applyBorder="1" applyAlignment="1" applyProtection="1">
      <alignment horizontal="right" vertical="center"/>
      <protection hidden="1"/>
    </xf>
    <xf numFmtId="0" fontId="10" fillId="0" borderId="16" xfId="0" applyFont="1" applyBorder="1" applyAlignment="1" applyProtection="1">
      <alignment horizontal="right" vertical="center"/>
      <protection locked="0" hidden="1"/>
    </xf>
    <xf numFmtId="0" fontId="10" fillId="0" borderId="2" xfId="0" applyFont="1" applyBorder="1" applyAlignment="1" applyProtection="1">
      <alignment horizontal="right" vertical="center"/>
      <protection locked="0" hidden="1"/>
    </xf>
    <xf numFmtId="0" fontId="10" fillId="0" borderId="2" xfId="0" applyFont="1" applyBorder="1" applyAlignment="1" applyProtection="1">
      <alignment horizontal="left" vertical="center"/>
      <protection locked="0" hidden="1"/>
    </xf>
    <xf numFmtId="0" fontId="10" fillId="0" borderId="24" xfId="0" applyFont="1" applyBorder="1" applyAlignment="1" applyProtection="1">
      <alignment horizontal="left" vertical="center"/>
      <protection locked="0" hidden="1"/>
    </xf>
    <xf numFmtId="0" fontId="10" fillId="0" borderId="40" xfId="0" applyFont="1" applyBorder="1" applyAlignment="1" applyProtection="1">
      <alignment horizontal="right" vertical="center"/>
      <protection hidden="1"/>
    </xf>
    <xf numFmtId="0" fontId="10" fillId="0" borderId="41" xfId="0" applyFont="1" applyBorder="1" applyAlignment="1" applyProtection="1">
      <alignment horizontal="right" vertical="center"/>
      <protection hidden="1"/>
    </xf>
    <xf numFmtId="0" fontId="10" fillId="0" borderId="39" xfId="0" applyFont="1" applyBorder="1" applyAlignment="1" applyProtection="1">
      <alignment horizontal="right" vertical="center"/>
      <protection locked="0" hidden="1"/>
    </xf>
    <xf numFmtId="0" fontId="10" fillId="0" borderId="33" xfId="0" applyFont="1" applyBorder="1" applyAlignment="1" applyProtection="1">
      <alignment horizontal="right" vertical="center"/>
      <protection locked="0" hidden="1"/>
    </xf>
    <xf numFmtId="0" fontId="10" fillId="0" borderId="33" xfId="0" applyFont="1" applyBorder="1" applyAlignment="1" applyProtection="1">
      <alignment horizontal="left" vertical="center"/>
      <protection locked="0" hidden="1"/>
    </xf>
    <xf numFmtId="0" fontId="10" fillId="0" borderId="38" xfId="0" applyFont="1" applyBorder="1" applyAlignment="1" applyProtection="1">
      <alignment horizontal="left" vertical="center"/>
      <protection locked="0" hidden="1"/>
    </xf>
    <xf numFmtId="0" fontId="6" fillId="0" borderId="38" xfId="0" applyFont="1" applyBorder="1" applyAlignment="1" applyProtection="1">
      <alignment horizontal="left" vertical="center"/>
      <protection locked="0" hidden="1"/>
    </xf>
    <xf numFmtId="0" fontId="10" fillId="0" borderId="5" xfId="0" applyFont="1" applyBorder="1" applyAlignment="1" applyProtection="1">
      <alignment horizontal="right" vertical="center"/>
      <protection locked="0" hidden="1"/>
    </xf>
    <xf numFmtId="0" fontId="10" fillId="0" borderId="6" xfId="0" applyFont="1" applyBorder="1" applyAlignment="1" applyProtection="1">
      <alignment horizontal="right" vertical="center"/>
      <protection locked="0" hidden="1"/>
    </xf>
    <xf numFmtId="0" fontId="10" fillId="0" borderId="3" xfId="0" applyFont="1" applyBorder="1" applyAlignment="1" applyProtection="1">
      <alignment horizontal="right" vertical="center"/>
      <protection locked="0" hidden="1"/>
    </xf>
    <xf numFmtId="0" fontId="10" fillId="0" borderId="4" xfId="0" applyFont="1" applyBorder="1" applyAlignment="1" applyProtection="1">
      <alignment horizontal="right" vertical="center"/>
      <protection locked="0" hidden="1"/>
    </xf>
    <xf numFmtId="0" fontId="6" fillId="6" borderId="43" xfId="0" applyFont="1" applyFill="1" applyBorder="1" applyAlignment="1" applyProtection="1">
      <alignment horizontal="center" vertical="center"/>
      <protection hidden="1"/>
    </xf>
    <xf numFmtId="0" fontId="6" fillId="6" borderId="19" xfId="0" applyFont="1" applyFill="1" applyBorder="1" applyAlignment="1" applyProtection="1">
      <alignment horizontal="center" vertical="center"/>
      <protection hidden="1"/>
    </xf>
    <xf numFmtId="0" fontId="6" fillId="6" borderId="20" xfId="0" applyFont="1" applyFill="1" applyBorder="1" applyAlignment="1" applyProtection="1">
      <alignment horizontal="center" vertical="center"/>
      <protection hidden="1"/>
    </xf>
    <xf numFmtId="0" fontId="6" fillId="6" borderId="18" xfId="0" applyFont="1" applyFill="1" applyBorder="1" applyAlignment="1" applyProtection="1">
      <alignment horizontal="center" vertical="center"/>
      <protection hidden="1"/>
    </xf>
    <xf numFmtId="0" fontId="6" fillId="6" borderId="45" xfId="0" applyFont="1" applyFill="1" applyBorder="1" applyAlignment="1" applyProtection="1">
      <alignment horizontal="center" vertical="center"/>
      <protection hidden="1"/>
    </xf>
    <xf numFmtId="0" fontId="15" fillId="6" borderId="43" xfId="0" applyFont="1" applyFill="1" applyBorder="1" applyAlignment="1" applyProtection="1">
      <alignment horizontal="center" vertical="center"/>
      <protection hidden="1"/>
    </xf>
    <xf numFmtId="0" fontId="15" fillId="6" borderId="19" xfId="0" applyFont="1" applyFill="1" applyBorder="1" applyAlignment="1" applyProtection="1">
      <alignment horizontal="center" vertical="center"/>
      <protection hidden="1"/>
    </xf>
    <xf numFmtId="0" fontId="15" fillId="6" borderId="45" xfId="0" applyFont="1" applyFill="1" applyBorder="1" applyAlignment="1" applyProtection="1">
      <alignment horizontal="center" vertical="center"/>
      <protection hidden="1"/>
    </xf>
    <xf numFmtId="0" fontId="10" fillId="0" borderId="42" xfId="0" applyFont="1" applyBorder="1" applyAlignment="1" applyProtection="1">
      <alignment horizontal="center" vertical="center"/>
      <protection locked="0" hidden="1"/>
    </xf>
    <xf numFmtId="0" fontId="10" fillId="0" borderId="24" xfId="0" applyFont="1" applyBorder="1" applyAlignment="1" applyProtection="1">
      <alignment horizontal="center" vertical="center"/>
      <protection locked="0" hidden="1"/>
    </xf>
    <xf numFmtId="0" fontId="10" fillId="5" borderId="2" xfId="0" applyFont="1" applyFill="1" applyBorder="1" applyAlignment="1" applyProtection="1">
      <alignment horizontal="center" vertical="center"/>
      <protection locked="0" hidden="1"/>
    </xf>
    <xf numFmtId="0" fontId="10" fillId="5" borderId="24" xfId="0" applyFont="1" applyFill="1" applyBorder="1" applyAlignment="1" applyProtection="1">
      <alignment horizontal="center" vertical="center"/>
      <protection locked="0" hidden="1"/>
    </xf>
    <xf numFmtId="0" fontId="10" fillId="5" borderId="33" xfId="0" applyFont="1" applyFill="1" applyBorder="1" applyAlignment="1" applyProtection="1">
      <alignment horizontal="center" vertical="center"/>
      <protection locked="0" hidden="1"/>
    </xf>
    <xf numFmtId="0" fontId="10" fillId="5" borderId="38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locked="0" hidden="1"/>
    </xf>
    <xf numFmtId="0" fontId="10" fillId="0" borderId="4" xfId="0" applyFont="1" applyBorder="1" applyAlignment="1" applyProtection="1">
      <alignment horizontal="center" vertical="center"/>
      <protection locked="0" hidden="1"/>
    </xf>
    <xf numFmtId="0" fontId="10" fillId="0" borderId="33" xfId="0" applyFont="1" applyBorder="1" applyAlignment="1" applyProtection="1">
      <alignment horizontal="right" vertical="center"/>
      <protection hidden="1"/>
    </xf>
    <xf numFmtId="0" fontId="10" fillId="0" borderId="2" xfId="0" applyFont="1" applyBorder="1" applyAlignment="1" applyProtection="1">
      <alignment horizontal="right" vertical="center"/>
      <protection hidden="1"/>
    </xf>
    <xf numFmtId="0" fontId="10" fillId="0" borderId="9" xfId="0" applyFont="1" applyBorder="1" applyAlignment="1" applyProtection="1">
      <alignment horizontal="center" vertical="center"/>
      <protection locked="0" hidden="1"/>
    </xf>
    <xf numFmtId="0" fontId="10" fillId="0" borderId="6" xfId="0" applyFont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horizontal="center" vertical="center"/>
      <protection locked="0" hidden="1"/>
    </xf>
    <xf numFmtId="14" fontId="10" fillId="0" borderId="9" xfId="0" applyNumberFormat="1" applyFont="1" applyBorder="1" applyAlignment="1" applyProtection="1">
      <alignment horizontal="center" vertical="center"/>
      <protection locked="0" hidden="1"/>
    </xf>
    <xf numFmtId="14" fontId="10" fillId="0" borderId="6" xfId="0" applyNumberFormat="1" applyFont="1" applyBorder="1" applyAlignment="1" applyProtection="1">
      <alignment horizontal="center" vertical="center"/>
      <protection locked="0" hidden="1"/>
    </xf>
    <xf numFmtId="14" fontId="10" fillId="0" borderId="7" xfId="0" applyNumberFormat="1" applyFont="1" applyBorder="1" applyAlignment="1" applyProtection="1">
      <alignment horizontal="center" vertical="center"/>
      <protection locked="0" hidden="1"/>
    </xf>
    <xf numFmtId="0" fontId="6" fillId="0" borderId="50" xfId="0" applyFont="1" applyBorder="1" applyAlignment="1" applyProtection="1">
      <alignment horizontal="left" vertical="center"/>
      <protection locked="0" hidden="1"/>
    </xf>
    <xf numFmtId="0" fontId="6" fillId="0" borderId="41" xfId="0" applyFont="1" applyBorder="1" applyAlignment="1" applyProtection="1">
      <alignment horizontal="left" vertical="center"/>
      <protection locked="0" hidden="1"/>
    </xf>
    <xf numFmtId="0" fontId="6" fillId="0" borderId="51" xfId="0" applyFont="1" applyBorder="1" applyAlignment="1" applyProtection="1">
      <alignment horizontal="left" vertical="center"/>
      <protection locked="0" hidden="1"/>
    </xf>
    <xf numFmtId="0" fontId="6" fillId="0" borderId="42" xfId="0" applyFont="1" applyBorder="1" applyAlignment="1" applyProtection="1">
      <alignment horizontal="left" vertical="center"/>
      <protection locked="0"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49" fontId="6" fillId="0" borderId="18" xfId="0" applyNumberFormat="1" applyFont="1" applyBorder="1" applyAlignment="1" applyProtection="1">
      <alignment horizontal="center" vertical="center"/>
      <protection locked="0" hidden="1"/>
    </xf>
    <xf numFmtId="49" fontId="6" fillId="0" borderId="19" xfId="0" applyNumberFormat="1" applyFont="1" applyBorder="1" applyAlignment="1" applyProtection="1">
      <alignment horizontal="center" vertical="center"/>
      <protection locked="0" hidden="1"/>
    </xf>
    <xf numFmtId="49" fontId="6" fillId="0" borderId="20" xfId="0" applyNumberFormat="1" applyFont="1" applyBorder="1" applyAlignment="1" applyProtection="1">
      <alignment horizontal="center" vertical="center"/>
      <protection locked="0" hidden="1"/>
    </xf>
    <xf numFmtId="0" fontId="10" fillId="0" borderId="39" xfId="0" applyFont="1" applyBorder="1" applyAlignment="1" applyProtection="1">
      <alignment horizontal="right" vertical="center"/>
      <protection hidden="1"/>
    </xf>
    <xf numFmtId="14" fontId="3" fillId="0" borderId="5" xfId="0" applyNumberFormat="1" applyFont="1" applyBorder="1" applyAlignment="1" applyProtection="1">
      <alignment horizontal="center" vertical="center"/>
      <protection hidden="1"/>
    </xf>
    <xf numFmtId="14" fontId="3" fillId="0" borderId="6" xfId="0" applyNumberFormat="1" applyFont="1" applyBorder="1" applyAlignment="1" applyProtection="1">
      <alignment horizontal="center" vertical="center"/>
      <protection hidden="1"/>
    </xf>
    <xf numFmtId="14" fontId="3" fillId="0" borderId="44" xfId="0" applyNumberFormat="1" applyFont="1" applyBorder="1" applyAlignment="1" applyProtection="1">
      <alignment horizontal="center" vertical="center"/>
      <protection hidden="1"/>
    </xf>
    <xf numFmtId="0" fontId="10" fillId="3" borderId="39" xfId="0" applyFont="1" applyFill="1" applyBorder="1" applyAlignment="1" applyProtection="1">
      <alignment horizontal="center" vertical="center"/>
      <protection hidden="1"/>
    </xf>
    <xf numFmtId="0" fontId="10" fillId="3" borderId="33" xfId="0" applyFont="1" applyFill="1" applyBorder="1" applyAlignment="1" applyProtection="1">
      <alignment horizontal="center" vertical="center"/>
      <protection hidden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10" fillId="2" borderId="39" xfId="0" applyFont="1" applyFill="1" applyBorder="1" applyAlignment="1" applyProtection="1">
      <alignment horizontal="center" vertical="center"/>
      <protection hidden="1"/>
    </xf>
    <xf numFmtId="0" fontId="10" fillId="2" borderId="33" xfId="0" applyFont="1" applyFill="1" applyBorder="1" applyAlignment="1" applyProtection="1">
      <alignment horizontal="center" vertical="center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25262</xdr:colOff>
      <xdr:row>0</xdr:row>
      <xdr:rowOff>67091</xdr:rowOff>
    </xdr:from>
    <xdr:to>
      <xdr:col>95</xdr:col>
      <xdr:colOff>42655</xdr:colOff>
      <xdr:row>3</xdr:row>
      <xdr:rowOff>45969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F1122C6-C803-4AA1-90E0-F705A5F5B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1392" y="67091"/>
          <a:ext cx="713133" cy="691182"/>
        </a:xfrm>
        <a:prstGeom prst="rect">
          <a:avLst/>
        </a:prstGeom>
      </xdr:spPr>
    </xdr:pic>
    <xdr:clientData/>
  </xdr:twoCellAnchor>
  <xdr:twoCellAnchor editAs="oneCell">
    <xdr:from>
      <xdr:col>0</xdr:col>
      <xdr:colOff>68745</xdr:colOff>
      <xdr:row>0</xdr:row>
      <xdr:rowOff>74959</xdr:rowOff>
    </xdr:from>
    <xdr:to>
      <xdr:col>7</xdr:col>
      <xdr:colOff>62947</xdr:colOff>
      <xdr:row>2</xdr:row>
      <xdr:rowOff>185532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6788033-F690-4578-8095-82AD3AE66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5" y="74959"/>
          <a:ext cx="689941" cy="632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41"/>
  <sheetViews>
    <sheetView showGridLines="0" showRowColHeaders="0" tabSelected="1" zoomScale="115" zoomScaleNormal="115" workbookViewId="0">
      <selection activeCell="E5" sqref="E5:W5"/>
    </sheetView>
  </sheetViews>
  <sheetFormatPr baseColWidth="10" defaultColWidth="1.42578125" defaultRowHeight="15" x14ac:dyDescent="0.25"/>
  <cols>
    <col min="1" max="56" width="1.42578125" style="1"/>
    <col min="57" max="57" width="1.7109375" style="1" customWidth="1"/>
    <col min="58" max="70" width="1.42578125" style="1"/>
    <col min="71" max="71" width="1.7109375" style="1" customWidth="1"/>
    <col min="72" max="72" width="1.42578125" style="1"/>
    <col min="73" max="73" width="1.7109375" style="1" customWidth="1"/>
    <col min="74" max="16384" width="1.42578125" style="1"/>
  </cols>
  <sheetData>
    <row r="1" spans="1:103" s="22" customFormat="1" ht="26.25" x14ac:dyDescent="0.25">
      <c r="A1" s="2"/>
      <c r="B1" s="21"/>
      <c r="C1" s="21"/>
      <c r="D1" s="21"/>
      <c r="E1" s="21"/>
      <c r="F1" s="21"/>
      <c r="G1" s="21"/>
      <c r="H1" s="21"/>
      <c r="I1" s="150" t="s">
        <v>30</v>
      </c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</row>
    <row r="2" spans="1:103" s="22" customFormat="1" x14ac:dyDescent="0.25">
      <c r="A2" s="23"/>
      <c r="B2" s="23"/>
      <c r="C2" s="23"/>
      <c r="D2" s="23"/>
      <c r="E2" s="23"/>
      <c r="F2" s="23"/>
      <c r="G2" s="23"/>
      <c r="H2" s="23"/>
      <c r="I2" s="151" t="s">
        <v>31</v>
      </c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</row>
    <row r="3" spans="1:103" s="22" customFormat="1" x14ac:dyDescent="0.25">
      <c r="A3" s="23"/>
      <c r="B3" s="23"/>
      <c r="C3" s="23"/>
      <c r="D3" s="23"/>
      <c r="E3" s="23"/>
      <c r="F3" s="23"/>
      <c r="G3" s="23"/>
      <c r="H3" s="23"/>
      <c r="I3" s="151" t="s">
        <v>32</v>
      </c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</row>
    <row r="4" spans="1:103" s="22" customFormat="1" ht="9.9499999999999993" customHeight="1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103" ht="17.45" customHeight="1" thickBot="1" x14ac:dyDescent="0.3">
      <c r="A5" s="173" t="s">
        <v>10</v>
      </c>
      <c r="B5" s="174"/>
      <c r="C5" s="174"/>
      <c r="D5" s="174"/>
      <c r="E5" s="180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2"/>
      <c r="X5" s="167" t="s">
        <v>7</v>
      </c>
      <c r="Y5" s="168"/>
      <c r="Z5" s="168"/>
      <c r="AA5" s="169"/>
      <c r="AB5" s="20"/>
      <c r="AC5" s="152" t="s">
        <v>8</v>
      </c>
      <c r="AD5" s="153"/>
      <c r="AE5" s="153"/>
      <c r="AF5" s="153"/>
      <c r="AG5" s="159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1" t="s">
        <v>7</v>
      </c>
      <c r="BA5" s="162"/>
      <c r="BB5" s="162"/>
      <c r="BC5" s="163"/>
      <c r="BD5" s="2"/>
      <c r="BE5" s="262" t="s">
        <v>73</v>
      </c>
      <c r="BF5" s="263"/>
      <c r="BG5" s="263"/>
      <c r="BH5" s="263"/>
      <c r="BI5" s="263"/>
      <c r="BJ5" s="263"/>
      <c r="BK5" s="263"/>
      <c r="BL5" s="263"/>
      <c r="BM5" s="263"/>
      <c r="BN5" s="264"/>
      <c r="BO5" s="265"/>
      <c r="BP5" s="265"/>
      <c r="BQ5" s="265"/>
      <c r="BR5" s="265"/>
      <c r="BS5" s="265"/>
      <c r="BT5" s="266"/>
      <c r="BU5" s="189" t="s">
        <v>33</v>
      </c>
      <c r="BV5" s="190"/>
      <c r="BW5" s="190"/>
      <c r="BX5" s="190"/>
      <c r="BY5" s="191"/>
      <c r="BZ5" s="255"/>
      <c r="CA5" s="256"/>
      <c r="CB5" s="256"/>
      <c r="CC5" s="256"/>
      <c r="CD5" s="256"/>
      <c r="CE5" s="256"/>
      <c r="CF5" s="256"/>
      <c r="CG5" s="256"/>
      <c r="CH5" s="256"/>
      <c r="CI5" s="257"/>
      <c r="CJ5" s="268" t="s">
        <v>0</v>
      </c>
      <c r="CK5" s="269"/>
      <c r="CL5" s="269"/>
      <c r="CM5" s="269"/>
      <c r="CN5" s="269"/>
      <c r="CO5" s="270"/>
      <c r="CP5" s="252"/>
      <c r="CQ5" s="253"/>
      <c r="CR5" s="254"/>
      <c r="CS5" s="3"/>
      <c r="CT5" s="3"/>
    </row>
    <row r="6" spans="1:103" ht="17.100000000000001" customHeight="1" thickBot="1" x14ac:dyDescent="0.3">
      <c r="A6" s="175"/>
      <c r="B6" s="176"/>
      <c r="C6" s="176"/>
      <c r="D6" s="176"/>
      <c r="E6" s="177" t="s">
        <v>9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9"/>
      <c r="X6" s="170"/>
      <c r="Y6" s="171"/>
      <c r="Z6" s="171"/>
      <c r="AA6" s="172"/>
      <c r="AB6" s="20"/>
      <c r="AC6" s="154"/>
      <c r="AD6" s="155"/>
      <c r="AE6" s="155"/>
      <c r="AF6" s="155"/>
      <c r="AG6" s="156" t="s">
        <v>9</v>
      </c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8"/>
      <c r="AZ6" s="164"/>
      <c r="BA6" s="165"/>
      <c r="BB6" s="165"/>
      <c r="BC6" s="166"/>
      <c r="BD6" s="2"/>
      <c r="BE6" s="121" t="s">
        <v>34</v>
      </c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56"/>
      <c r="CJ6" s="56"/>
      <c r="CK6" s="56"/>
      <c r="CL6" s="56"/>
      <c r="CM6" s="56"/>
      <c r="CN6" s="56"/>
      <c r="CO6" s="56"/>
      <c r="CP6" s="56"/>
      <c r="CQ6" s="56"/>
      <c r="CR6" s="57"/>
      <c r="CS6" s="3"/>
      <c r="CT6" s="3"/>
    </row>
    <row r="7" spans="1:103" ht="17.100000000000001" customHeight="1" thickBot="1" x14ac:dyDescent="0.3">
      <c r="A7" s="185">
        <v>1</v>
      </c>
      <c r="B7" s="186"/>
      <c r="C7" s="147" t="str">
        <f>IFERROR(IF(VLOOKUP(E$5,Spieler!A$1:Z$27,2,FALSE)=0,"",VLOOKUP(E$5,Spieler!A$1:Z$27,2,FALSE)),"")</f>
        <v/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87" t="str">
        <f>IFERROR(IF(VLOOKUP(E$5,Spieler!A$1:Z$27,3,FALSE)=0,"",VLOOKUP(E$5,Spieler!A$1:Z$27,3,FALSE)),"")</f>
        <v/>
      </c>
      <c r="Y7" s="187"/>
      <c r="Z7" s="187"/>
      <c r="AA7" s="188"/>
      <c r="AB7" s="25"/>
      <c r="AC7" s="144">
        <v>1</v>
      </c>
      <c r="AD7" s="145"/>
      <c r="AE7" s="146" t="str">
        <f>IFERROR(IF(VLOOKUP(AG$5,Spieler!A$1:Z$27,2,FALSE)=0,"",VLOOKUP(AG$5,Spieler!A$1:Z$27,2,FALSE)),"")</f>
        <v/>
      </c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83" t="str">
        <f>IFERROR(IF(VLOOKUP(AG$5,Spieler!A$1:Z$27,3,FALSE)=0,"",VLOOKUP(AG$5,Spieler!A$1:Z$27,3,FALSE)),"")</f>
        <v/>
      </c>
      <c r="BA7" s="183"/>
      <c r="BB7" s="183"/>
      <c r="BC7" s="184"/>
      <c r="BD7" s="2"/>
      <c r="BE7" s="236" t="s">
        <v>10</v>
      </c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7"/>
      <c r="BS7" s="238" t="s">
        <v>35</v>
      </c>
      <c r="BT7" s="239"/>
      <c r="BU7" s="240"/>
      <c r="BV7" s="233" t="s">
        <v>8</v>
      </c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5"/>
      <c r="CI7" s="236" t="s">
        <v>2</v>
      </c>
      <c r="CJ7" s="234"/>
      <c r="CK7" s="234"/>
      <c r="CL7" s="234"/>
      <c r="CM7" s="234"/>
      <c r="CN7" s="236" t="s">
        <v>3</v>
      </c>
      <c r="CO7" s="234"/>
      <c r="CP7" s="234"/>
      <c r="CQ7" s="234"/>
      <c r="CR7" s="235"/>
      <c r="CS7" s="24"/>
      <c r="CT7" s="24"/>
      <c r="CU7" s="24"/>
      <c r="CV7" s="24"/>
    </row>
    <row r="8" spans="1:103" ht="17.100000000000001" customHeight="1" x14ac:dyDescent="0.25">
      <c r="A8" s="139">
        <v>2</v>
      </c>
      <c r="B8" s="140"/>
      <c r="C8" s="136" t="str">
        <f>IFERROR(IF(VLOOKUP(E$5,Spieler!A$1:Z$27,4,FALSE)=0,"",VLOOKUP(E$5,Spieler!A$1:Z$27,4,FALSE)),"")</f>
        <v/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7" t="str">
        <f>IFERROR(IF(VLOOKUP(E$5,Spieler!A$1:Z$27,5,FALSE)=0,"",VLOOKUP(E$5,Spieler!A$1:Z$27,5,FALSE)),"")</f>
        <v/>
      </c>
      <c r="Y8" s="137"/>
      <c r="Z8" s="137"/>
      <c r="AA8" s="138"/>
      <c r="AB8" s="25"/>
      <c r="AC8" s="139">
        <v>2</v>
      </c>
      <c r="AD8" s="141"/>
      <c r="AE8" s="136" t="str">
        <f>IFERROR(IF(VLOOKUP(AG$5,Spieler!A$1:Z$27,4,FALSE)=0,"",VLOOKUP(AG$5,Spieler!A$1:Z$27,4,FALSE)),"")</f>
        <v/>
      </c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7" t="str">
        <f>IFERROR(IF(VLOOKUP(AG$5,Spieler!A$1:Z$27,5,FALSE)=0,"",VLOOKUP(AG$5,Spieler!A$1:Z$27,5,FALSE)),"")</f>
        <v/>
      </c>
      <c r="BA8" s="137"/>
      <c r="BB8" s="137"/>
      <c r="BC8" s="138"/>
      <c r="BD8" s="2"/>
      <c r="BE8" s="27">
        <v>1</v>
      </c>
      <c r="BF8" s="207"/>
      <c r="BG8" s="208"/>
      <c r="BH8" s="208"/>
      <c r="BI8" s="208"/>
      <c r="BJ8" s="208"/>
      <c r="BK8" s="208"/>
      <c r="BL8" s="208"/>
      <c r="BM8" s="208"/>
      <c r="BN8" s="208"/>
      <c r="BO8" s="208"/>
      <c r="BP8" s="208"/>
      <c r="BQ8" s="208"/>
      <c r="BR8" s="209"/>
      <c r="BS8" s="28">
        <v>1</v>
      </c>
      <c r="BT8" s="29" t="s">
        <v>1</v>
      </c>
      <c r="BU8" s="30">
        <v>1</v>
      </c>
      <c r="BV8" s="207"/>
      <c r="BW8" s="208"/>
      <c r="BX8" s="208"/>
      <c r="BY8" s="208"/>
      <c r="BZ8" s="208"/>
      <c r="CA8" s="208"/>
      <c r="CB8" s="208"/>
      <c r="CC8" s="208"/>
      <c r="CD8" s="208"/>
      <c r="CE8" s="208"/>
      <c r="CF8" s="208"/>
      <c r="CG8" s="208"/>
      <c r="CH8" s="228"/>
      <c r="CI8" s="224"/>
      <c r="CJ8" s="225"/>
      <c r="CK8" s="31" t="s">
        <v>5</v>
      </c>
      <c r="CL8" s="226"/>
      <c r="CM8" s="227"/>
      <c r="CN8" s="267" t="str">
        <f>IF(ISBLANK(CI8),"",IF(CI8&gt;CL8,1,0))</f>
        <v/>
      </c>
      <c r="CO8" s="250"/>
      <c r="CP8" s="31" t="s">
        <v>5</v>
      </c>
      <c r="CQ8" s="199" t="str">
        <f>IF(ISBLANK(CI8),"",IF(CL8&gt;CI8,1,0))</f>
        <v/>
      </c>
      <c r="CR8" s="200"/>
      <c r="CS8" s="25"/>
      <c r="CT8" s="25"/>
      <c r="CU8" s="25"/>
      <c r="CV8" s="25"/>
    </row>
    <row r="9" spans="1:103" ht="17.100000000000001" customHeight="1" x14ac:dyDescent="0.25">
      <c r="A9" s="139">
        <v>3</v>
      </c>
      <c r="B9" s="140"/>
      <c r="C9" s="136" t="str">
        <f>IFERROR(IF(VLOOKUP(E$5,Spieler!A$1:Z$27,6,FALSE)=0,"",VLOOKUP(E$5,Spieler!A$1:Z$27,6,FALSE)),"")</f>
        <v/>
      </c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7" t="str">
        <f>IFERROR(IF(VLOOKUP(E$5,Spieler!A$1:Z$27,7,FALSE)=0,"",VLOOKUP(E$5,Spieler!A$1:Z$27,7,FALSE)),"")</f>
        <v/>
      </c>
      <c r="Y9" s="137"/>
      <c r="Z9" s="137"/>
      <c r="AA9" s="138"/>
      <c r="AB9" s="25"/>
      <c r="AC9" s="139">
        <v>3</v>
      </c>
      <c r="AD9" s="141"/>
      <c r="AE9" s="136" t="str">
        <f>IFERROR(IF(VLOOKUP(AG$5,Spieler!A$1:Z$27,6,FALSE)=0,"",VLOOKUP(AG$5,Spieler!A$1:Z$27,6,FALSE)),"")</f>
        <v/>
      </c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7" t="str">
        <f>IFERROR(IF(VLOOKUP(AG$5,Spieler!A$1:Z$27,7,FALSE)=0,"",VLOOKUP(AG$5,Spieler!A$1:Z$27,7,FALSE)),"")</f>
        <v/>
      </c>
      <c r="BA9" s="137"/>
      <c r="BB9" s="137"/>
      <c r="BC9" s="138"/>
      <c r="BD9" s="2"/>
      <c r="BE9" s="49">
        <v>2</v>
      </c>
      <c r="BF9" s="258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59"/>
      <c r="BR9" s="260"/>
      <c r="BS9" s="50">
        <v>2</v>
      </c>
      <c r="BT9" s="51" t="s">
        <v>1</v>
      </c>
      <c r="BU9" s="52">
        <v>2</v>
      </c>
      <c r="BV9" s="258"/>
      <c r="BW9" s="259"/>
      <c r="BX9" s="259"/>
      <c r="BY9" s="259"/>
      <c r="BZ9" s="259"/>
      <c r="CA9" s="259"/>
      <c r="CB9" s="259"/>
      <c r="CC9" s="259"/>
      <c r="CD9" s="259"/>
      <c r="CE9" s="259"/>
      <c r="CF9" s="259"/>
      <c r="CG9" s="259"/>
      <c r="CH9" s="261"/>
      <c r="CI9" s="128"/>
      <c r="CJ9" s="129"/>
      <c r="CK9" s="36" t="s">
        <v>5</v>
      </c>
      <c r="CL9" s="131"/>
      <c r="CM9" s="132"/>
      <c r="CN9" s="222" t="str">
        <f t="shared" ref="CN9:CN11" si="0">IF(ISBLANK(CI9),"",IF(CI9&gt;CL9,1,0))</f>
        <v/>
      </c>
      <c r="CO9" s="223"/>
      <c r="CP9" s="36" t="s">
        <v>5</v>
      </c>
      <c r="CQ9" s="205" t="str">
        <f t="shared" ref="CQ9:CQ11" si="1">IF(ISBLANK(CI9),"",IF(CL9&gt;CI9,1,0))</f>
        <v/>
      </c>
      <c r="CR9" s="206"/>
      <c r="CS9" s="25"/>
      <c r="CT9" s="25"/>
      <c r="CU9" s="25"/>
      <c r="CV9" s="25"/>
    </row>
    <row r="10" spans="1:103" ht="17.100000000000001" customHeight="1" x14ac:dyDescent="0.25">
      <c r="A10" s="139">
        <v>4</v>
      </c>
      <c r="B10" s="140"/>
      <c r="C10" s="136" t="str">
        <f>IFERROR(IF(VLOOKUP(E$5,Spieler!A$1:Z$27,8,FALSE)=0,"",VLOOKUP(E$5,Spieler!A$1:Z$27,8,FALSE)),"")</f>
        <v/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7" t="str">
        <f>IFERROR(IF(VLOOKUP(E$5,Spieler!A$1:Z$27,9,FALSE)=0,"",VLOOKUP(E$5,Spieler!A$1:Z$27,9,FALSE)),"")</f>
        <v/>
      </c>
      <c r="Y10" s="137"/>
      <c r="Z10" s="137"/>
      <c r="AA10" s="138"/>
      <c r="AB10" s="25"/>
      <c r="AC10" s="139">
        <v>4</v>
      </c>
      <c r="AD10" s="141"/>
      <c r="AE10" s="136" t="str">
        <f>IFERROR(IF(VLOOKUP(AG$5,Spieler!A$1:Z$27,8,FALSE)=0,"",VLOOKUP(AG$5,Spieler!A$1:Z$27,8,FALSE)),"")</f>
        <v/>
      </c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7" t="str">
        <f>IFERROR(IF(VLOOKUP(AG$5,Spieler!A$1:Z$27,9,FALSE)=0,"",VLOOKUP(AG$5,Spieler!A$1:Z$27,9,FALSE)),"")</f>
        <v/>
      </c>
      <c r="BA10" s="137"/>
      <c r="BB10" s="137"/>
      <c r="BC10" s="138"/>
      <c r="BD10" s="2"/>
      <c r="BE10" s="32">
        <v>3</v>
      </c>
      <c r="BF10" s="124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6"/>
      <c r="BS10" s="33">
        <v>3</v>
      </c>
      <c r="BT10" s="34" t="s">
        <v>1</v>
      </c>
      <c r="BU10" s="35">
        <v>3</v>
      </c>
      <c r="BV10" s="124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7"/>
      <c r="CI10" s="201"/>
      <c r="CJ10" s="202"/>
      <c r="CK10" s="36" t="s">
        <v>5</v>
      </c>
      <c r="CL10" s="203"/>
      <c r="CM10" s="204"/>
      <c r="CN10" s="222" t="str">
        <f t="shared" si="0"/>
        <v/>
      </c>
      <c r="CO10" s="223"/>
      <c r="CP10" s="36" t="s">
        <v>5</v>
      </c>
      <c r="CQ10" s="205" t="str">
        <f t="shared" si="1"/>
        <v/>
      </c>
      <c r="CR10" s="206"/>
      <c r="CS10" s="25"/>
      <c r="CT10" s="25"/>
      <c r="CU10" s="25"/>
      <c r="CV10" s="25"/>
      <c r="CW10" s="26"/>
      <c r="CX10" s="25"/>
      <c r="CY10" s="25"/>
    </row>
    <row r="11" spans="1:103" ht="17.100000000000001" customHeight="1" thickBot="1" x14ac:dyDescent="0.3">
      <c r="A11" s="142">
        <v>5</v>
      </c>
      <c r="B11" s="143"/>
      <c r="C11" s="136" t="str">
        <f>IFERROR(IF(VLOOKUP(E$5,Spieler!A$1:Z$27,10,FALSE)=0,"",VLOOKUP(E$5,Spieler!A$1:Z$27,10,FALSE)),"")</f>
        <v/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7" t="str">
        <f>IFERROR(IF(VLOOKUP(E$5,Spieler!A$1:Z$27,11,FALSE)=0,"",VLOOKUP(E$5,Spieler!A$1:Z$27,11,FALSE)),"")</f>
        <v/>
      </c>
      <c r="Y11" s="137"/>
      <c r="Z11" s="137"/>
      <c r="AA11" s="138"/>
      <c r="AB11" s="25"/>
      <c r="AC11" s="139">
        <v>5</v>
      </c>
      <c r="AD11" s="141"/>
      <c r="AE11" s="136" t="str">
        <f>IFERROR(IF(VLOOKUP(AG$5,Spieler!A$1:Z$27,10,FALSE)=0,"",VLOOKUP(AG$5,Spieler!A$1:Z$27,10,FALSE)),"")</f>
        <v/>
      </c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7" t="str">
        <f>IFERROR(IF(VLOOKUP(AG$5,Spieler!A$1:Z$27,11,FALSE)=0,"",VLOOKUP(AG$5,Spieler!A$1:Z$27,11,FALSE)),"")</f>
        <v/>
      </c>
      <c r="BA11" s="137"/>
      <c r="BB11" s="137"/>
      <c r="BC11" s="138"/>
      <c r="BD11" s="2"/>
      <c r="BE11" s="37">
        <v>4</v>
      </c>
      <c r="BF11" s="133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5"/>
      <c r="BS11" s="38">
        <v>4</v>
      </c>
      <c r="BT11" s="39" t="s">
        <v>1</v>
      </c>
      <c r="BU11" s="40">
        <v>4</v>
      </c>
      <c r="BV11" s="133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98"/>
      <c r="CI11" s="218"/>
      <c r="CJ11" s="219"/>
      <c r="CK11" s="63" t="s">
        <v>5</v>
      </c>
      <c r="CL11" s="220"/>
      <c r="CM11" s="221"/>
      <c r="CN11" s="222" t="str">
        <f t="shared" si="0"/>
        <v/>
      </c>
      <c r="CO11" s="223"/>
      <c r="CP11" s="63" t="s">
        <v>5</v>
      </c>
      <c r="CQ11" s="205" t="str">
        <f t="shared" si="1"/>
        <v/>
      </c>
      <c r="CR11" s="206"/>
      <c r="CS11" s="25"/>
      <c r="CT11" s="25"/>
      <c r="CU11" s="25"/>
      <c r="CV11" s="25"/>
      <c r="CW11" s="25"/>
      <c r="CX11" s="25"/>
      <c r="CY11" s="25"/>
    </row>
    <row r="12" spans="1:103" ht="17.100000000000001" customHeight="1" thickBot="1" x14ac:dyDescent="0.3">
      <c r="A12" s="139">
        <v>6</v>
      </c>
      <c r="B12" s="140"/>
      <c r="C12" s="136" t="str">
        <f>IFERROR(IF(VLOOKUP(E$5,Spieler!A$1:Z$27,12,FALSE)=0,"",VLOOKUP(E$5,Spieler!A$1:Z$27,12,FALSE)),"")</f>
        <v/>
      </c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7" t="str">
        <f>IFERROR(IF(VLOOKUP(E$5,Spieler!A$1:Z$27,13,FALSE)=0,"",VLOOKUP(E$5,Spieler!A$1:Z$27,13,FALSE)),"")</f>
        <v/>
      </c>
      <c r="Y12" s="137"/>
      <c r="Z12" s="137"/>
      <c r="AA12" s="138"/>
      <c r="AB12" s="25"/>
      <c r="AC12" s="139">
        <v>6</v>
      </c>
      <c r="AD12" s="141"/>
      <c r="AE12" s="136" t="str">
        <f>IFERROR(IF(VLOOKUP(AG$5,Spieler!A$1:Z$27,12,FALSE)=0,"",VLOOKUP(AG$5,Spieler!A$1:Z$27,12,FALSE)),"")</f>
        <v/>
      </c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7" t="str">
        <f>IFERROR(IF(VLOOKUP(AG$5,Spieler!A$1:Z$27,13,FALSE)=0,"",VLOOKUP(AG$5,Spieler!A$1:Z$27,13,FALSE)),"")</f>
        <v/>
      </c>
      <c r="BA12" s="137"/>
      <c r="BB12" s="137"/>
      <c r="BC12" s="138"/>
      <c r="BD12" s="2"/>
      <c r="BE12" s="121" t="s">
        <v>36</v>
      </c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3"/>
      <c r="CI12" s="121" t="s">
        <v>2</v>
      </c>
      <c r="CJ12" s="122"/>
      <c r="CK12" s="122"/>
      <c r="CL12" s="122"/>
      <c r="CM12" s="123"/>
      <c r="CN12" s="122" t="s">
        <v>3</v>
      </c>
      <c r="CO12" s="122"/>
      <c r="CP12" s="122"/>
      <c r="CQ12" s="122"/>
      <c r="CR12" s="123"/>
      <c r="CS12" s="25"/>
      <c r="CT12" s="25"/>
      <c r="CU12" s="25"/>
      <c r="CV12" s="25"/>
      <c r="CW12" s="25"/>
      <c r="CX12" s="25"/>
      <c r="CY12" s="25"/>
    </row>
    <row r="13" spans="1:103" ht="17.100000000000001" customHeight="1" x14ac:dyDescent="0.2">
      <c r="A13" s="139">
        <v>7</v>
      </c>
      <c r="B13" s="140"/>
      <c r="C13" s="136" t="str">
        <f>IFERROR(IF(VLOOKUP(E$5,Spieler!A$1:Z$27,14,FALSE)=0,"",VLOOKUP(E$5,Spieler!A$1:Z$27,14,FALSE)),"")</f>
        <v/>
      </c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7" t="str">
        <f>IFERROR(IF(VLOOKUP(E$5,Spieler!A$1:Z$27,15,FALSE)=0,"",VLOOKUP(E$5,Spieler!A$1:Z$27,15,FALSE)),"")</f>
        <v/>
      </c>
      <c r="Y13" s="137"/>
      <c r="Z13" s="137"/>
      <c r="AA13" s="138"/>
      <c r="AB13" s="25"/>
      <c r="AC13" s="139">
        <v>7</v>
      </c>
      <c r="AD13" s="141"/>
      <c r="AE13" s="136" t="str">
        <f>IFERROR(IF(VLOOKUP(AG$5,Spieler!A$1:Z$27,14,FALSE)=0,"",VLOOKUP(AG$5,Spieler!A$1:Z$27,14,FALSE)),"")</f>
        <v/>
      </c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7" t="str">
        <f>IFERROR(IF(VLOOKUP(AG$5,Spieler!A$1:Z$27,15,FALSE)=0,"",VLOOKUP(AG$5,Spieler!A$1:Z$27,15,FALSE)),"")</f>
        <v/>
      </c>
      <c r="BA13" s="137"/>
      <c r="BB13" s="137"/>
      <c r="BC13" s="138"/>
      <c r="BD13" s="2"/>
      <c r="BE13" s="41" t="s">
        <v>4</v>
      </c>
      <c r="BF13" s="207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9"/>
      <c r="BS13" s="28">
        <v>1</v>
      </c>
      <c r="BT13" s="29" t="s">
        <v>1</v>
      </c>
      <c r="BU13" s="42">
        <v>2</v>
      </c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28"/>
      <c r="CI13" s="229"/>
      <c r="CJ13" s="230"/>
      <c r="CK13" s="192" t="s">
        <v>5</v>
      </c>
      <c r="CL13" s="210"/>
      <c r="CM13" s="211"/>
      <c r="CN13" s="214" t="str">
        <f t="shared" ref="CN13:CN20" si="2">IF(ISBLANK(CI13),"",IF(CI13&gt;CL13,1,0))</f>
        <v/>
      </c>
      <c r="CO13" s="215"/>
      <c r="CP13" s="192" t="s">
        <v>5</v>
      </c>
      <c r="CQ13" s="194" t="str">
        <f t="shared" ref="CQ13:CQ20" si="3">IF(ISBLANK(CI13),"",IF(CL13&gt;CI13,1,0))</f>
        <v/>
      </c>
      <c r="CR13" s="195"/>
      <c r="CS13" s="25"/>
      <c r="CT13" s="25"/>
      <c r="CU13" s="25"/>
      <c r="CV13" s="25"/>
      <c r="CW13" s="26"/>
      <c r="CX13" s="25"/>
      <c r="CY13" s="25"/>
    </row>
    <row r="14" spans="1:103" ht="17.100000000000001" customHeight="1" thickBot="1" x14ac:dyDescent="0.3">
      <c r="A14" s="139">
        <v>8</v>
      </c>
      <c r="B14" s="140"/>
      <c r="C14" s="136" t="str">
        <f>IFERROR(IF(VLOOKUP(E$5,Spieler!A$1:Z$27,16,FALSE)=0,"",VLOOKUP(E$5,Spieler!A$1:Z$27,16,FALSE)),"")</f>
        <v/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7" t="str">
        <f>IFERROR(IF(VLOOKUP(E$5,Spieler!A$1:Z$27,17,FALSE)=0,"",VLOOKUP(E$5,Spieler!A$1:Z$27,17,FALSE)),"")</f>
        <v/>
      </c>
      <c r="Y14" s="137"/>
      <c r="Z14" s="137"/>
      <c r="AA14" s="138"/>
      <c r="AB14" s="25"/>
      <c r="AC14" s="139">
        <v>8</v>
      </c>
      <c r="AD14" s="141"/>
      <c r="AE14" s="136" t="str">
        <f>IFERROR(IF(VLOOKUP(AG$5,Spieler!A$1:Z$27,16,FALSE)=0,"",VLOOKUP(AG$5,Spieler!A$1:Z$27,16,FALSE)),"")</f>
        <v/>
      </c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7" t="str">
        <f>IFERROR(IF(VLOOKUP(AG$5,Spieler!A$1:Z$27,17,FALSE)=0,"",VLOOKUP(AG$5,Spieler!A$1:Z$27,17,FALSE)),"")</f>
        <v/>
      </c>
      <c r="BA14" s="137"/>
      <c r="BB14" s="137"/>
      <c r="BC14" s="138"/>
      <c r="BD14" s="2"/>
      <c r="BE14" s="43">
        <v>1</v>
      </c>
      <c r="BF14" s="133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5"/>
      <c r="BS14" s="38">
        <v>2</v>
      </c>
      <c r="BT14" s="39" t="s">
        <v>1</v>
      </c>
      <c r="BU14" s="44">
        <v>3</v>
      </c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98"/>
      <c r="CI14" s="231"/>
      <c r="CJ14" s="232"/>
      <c r="CK14" s="193"/>
      <c r="CL14" s="212"/>
      <c r="CM14" s="213"/>
      <c r="CN14" s="216" t="str">
        <f t="shared" si="2"/>
        <v/>
      </c>
      <c r="CO14" s="217"/>
      <c r="CP14" s="193" t="s">
        <v>5</v>
      </c>
      <c r="CQ14" s="196" t="str">
        <f t="shared" si="3"/>
        <v/>
      </c>
      <c r="CR14" s="197"/>
      <c r="CS14" s="25"/>
      <c r="CT14" s="25"/>
      <c r="CU14" s="25"/>
      <c r="CV14" s="25"/>
      <c r="CW14" s="26"/>
      <c r="CX14" s="25"/>
      <c r="CY14" s="25"/>
    </row>
    <row r="15" spans="1:103" ht="17.100000000000001" customHeight="1" x14ac:dyDescent="0.2">
      <c r="A15" s="139">
        <v>9</v>
      </c>
      <c r="B15" s="140"/>
      <c r="C15" s="136" t="str">
        <f>IFERROR(IF(VLOOKUP(E$5,Spieler!A$1:Z$27,18,FALSE)=0,"",VLOOKUP(E$5,Spieler!A$1:Z$27,18,FALSE)),"")</f>
        <v/>
      </c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7" t="str">
        <f>IFERROR(IF(VLOOKUP(E$5,Spieler!A$1:Z$27,19,FALSE)=0,"",VLOOKUP(E$5,Spieler!A$1:Z$27,19,FALSE)),"")</f>
        <v/>
      </c>
      <c r="Y15" s="137"/>
      <c r="Z15" s="137"/>
      <c r="AA15" s="138"/>
      <c r="AB15" s="25"/>
      <c r="AC15" s="148">
        <v>9</v>
      </c>
      <c r="AD15" s="149"/>
      <c r="AE15" s="147" t="str">
        <f>IFERROR(IF(VLOOKUP(AG$5,Spieler!A$1:Z$27,18,FALSE)=0,"",VLOOKUP(AG$5,Spieler!A$1:Z$27,18,FALSE)),"")</f>
        <v/>
      </c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37" t="str">
        <f>IFERROR(IF(VLOOKUP(AG$5,Spieler!A$1:Z$27,19,FALSE)=0,"",VLOOKUP(AG$5,Spieler!A$1:Z$27,19,FALSE)),"")</f>
        <v/>
      </c>
      <c r="BA15" s="137"/>
      <c r="BB15" s="137"/>
      <c r="BC15" s="138"/>
      <c r="BD15" s="2"/>
      <c r="BE15" s="41" t="s">
        <v>4</v>
      </c>
      <c r="BF15" s="207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9"/>
      <c r="BS15" s="28">
        <v>3</v>
      </c>
      <c r="BT15" s="29" t="s">
        <v>1</v>
      </c>
      <c r="BU15" s="42">
        <v>4</v>
      </c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28"/>
      <c r="CI15" s="229"/>
      <c r="CJ15" s="230"/>
      <c r="CK15" s="192" t="s">
        <v>5</v>
      </c>
      <c r="CL15" s="210"/>
      <c r="CM15" s="211"/>
      <c r="CN15" s="214" t="str">
        <f t="shared" si="2"/>
        <v/>
      </c>
      <c r="CO15" s="215"/>
      <c r="CP15" s="192" t="s">
        <v>5</v>
      </c>
      <c r="CQ15" s="194" t="str">
        <f t="shared" si="3"/>
        <v/>
      </c>
      <c r="CR15" s="195"/>
      <c r="CS15" s="25"/>
      <c r="CT15" s="25"/>
      <c r="CU15" s="25"/>
      <c r="CV15" s="25"/>
      <c r="CW15" s="25"/>
      <c r="CX15" s="25"/>
      <c r="CY15" s="25"/>
    </row>
    <row r="16" spans="1:103" ht="17.100000000000001" customHeight="1" thickBot="1" x14ac:dyDescent="0.3">
      <c r="A16" s="139">
        <v>10</v>
      </c>
      <c r="B16" s="140"/>
      <c r="C16" s="136" t="str">
        <f>IFERROR(IF(VLOOKUP(E$5,Spieler!A$1:Z$27,20,FALSE)=0,"",VLOOKUP(E$5,Spieler!A$1:Z$27,20,FALSE)),"")</f>
        <v/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7" t="str">
        <f>IFERROR(IF(VLOOKUP(E$5,Spieler!A$1:Z$27,21,FALSE)=0,"",VLOOKUP(E$5,Spieler!A$1:Z$27,21,FALSE)),"")</f>
        <v/>
      </c>
      <c r="Y16" s="137"/>
      <c r="Z16" s="137"/>
      <c r="AA16" s="138"/>
      <c r="AB16" s="25"/>
      <c r="AC16" s="139">
        <v>10</v>
      </c>
      <c r="AD16" s="141"/>
      <c r="AE16" s="136" t="str">
        <f>IFERROR(IF(VLOOKUP(AG$5,Spieler!A$1:Z$27,20,FALSE)=0,"",VLOOKUP(AG$5,Spieler!A$1:Z$27,20,FALSE)),"")</f>
        <v/>
      </c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7" t="str">
        <f>IFERROR(IF(VLOOKUP(AG$5,Spieler!A$1:Z$27,21,FALSE)=0,"",VLOOKUP(AG$5,Spieler!A$1:Z$27,21,FALSE)),"")</f>
        <v/>
      </c>
      <c r="BA16" s="137"/>
      <c r="BB16" s="137"/>
      <c r="BC16" s="138"/>
      <c r="BD16" s="2"/>
      <c r="BE16" s="43">
        <v>2</v>
      </c>
      <c r="BF16" s="133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5"/>
      <c r="BS16" s="38">
        <v>4</v>
      </c>
      <c r="BT16" s="39" t="s">
        <v>1</v>
      </c>
      <c r="BU16" s="44">
        <v>1</v>
      </c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98"/>
      <c r="CI16" s="231"/>
      <c r="CJ16" s="232"/>
      <c r="CK16" s="193"/>
      <c r="CL16" s="212"/>
      <c r="CM16" s="213"/>
      <c r="CN16" s="216" t="str">
        <f t="shared" si="2"/>
        <v/>
      </c>
      <c r="CO16" s="217"/>
      <c r="CP16" s="193" t="s">
        <v>5</v>
      </c>
      <c r="CQ16" s="196" t="str">
        <f t="shared" si="3"/>
        <v/>
      </c>
      <c r="CR16" s="197"/>
      <c r="CS16" s="25"/>
      <c r="CT16" s="25"/>
      <c r="CU16" s="25"/>
      <c r="CV16" s="25"/>
      <c r="CW16" s="25"/>
      <c r="CX16" s="25"/>
      <c r="CY16" s="25"/>
    </row>
    <row r="17" spans="1:103" ht="17.100000000000001" customHeight="1" x14ac:dyDescent="0.2">
      <c r="A17" s="139">
        <v>11</v>
      </c>
      <c r="B17" s="140"/>
      <c r="C17" s="136" t="str">
        <f>IFERROR(IF(VLOOKUP(E$5,Spieler!A$1:Z$27,22,FALSE)=0,"",VLOOKUP(E$5,Spieler!A$1:Z$27,22,FALSE)),"")</f>
        <v/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7" t="str">
        <f>IFERROR(IF(VLOOKUP(E$5,Spieler!A$1:Z$27,23,FALSE)=0,"",VLOOKUP(E$5,Spieler!A$1:Z$27,23,FALSE)),"")</f>
        <v/>
      </c>
      <c r="Y17" s="137"/>
      <c r="Z17" s="137"/>
      <c r="AA17" s="138"/>
      <c r="AB17" s="25"/>
      <c r="AC17" s="139">
        <v>11</v>
      </c>
      <c r="AD17" s="141"/>
      <c r="AE17" s="136" t="str">
        <f>IFERROR(IF(VLOOKUP(AG$5,Spieler!A$1:Z$27,22,FALSE)=0,"",VLOOKUP(AG$5,Spieler!A$1:Z$27,22,FALSE)),"")</f>
        <v/>
      </c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7" t="str">
        <f>IFERROR(IF(VLOOKUP(AG$5,Spieler!A$1:Z$27,23,FALSE)=0,"",VLOOKUP(AG$5,Spieler!A$1:Z$27,23,FALSE)),"")</f>
        <v/>
      </c>
      <c r="BA17" s="137"/>
      <c r="BB17" s="137"/>
      <c r="BC17" s="138"/>
      <c r="BD17" s="2"/>
      <c r="BE17" s="41" t="s">
        <v>4</v>
      </c>
      <c r="BF17" s="207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9"/>
      <c r="BS17" s="28">
        <v>1</v>
      </c>
      <c r="BT17" s="29" t="s">
        <v>1</v>
      </c>
      <c r="BU17" s="42">
        <v>3</v>
      </c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28"/>
      <c r="CI17" s="229"/>
      <c r="CJ17" s="230"/>
      <c r="CK17" s="192" t="s">
        <v>5</v>
      </c>
      <c r="CL17" s="210"/>
      <c r="CM17" s="211"/>
      <c r="CN17" s="214" t="str">
        <f t="shared" si="2"/>
        <v/>
      </c>
      <c r="CO17" s="215"/>
      <c r="CP17" s="192" t="s">
        <v>5</v>
      </c>
      <c r="CQ17" s="194" t="str">
        <f t="shared" si="3"/>
        <v/>
      </c>
      <c r="CR17" s="195"/>
      <c r="CS17" s="25"/>
      <c r="CT17" s="25"/>
      <c r="CU17" s="25"/>
      <c r="CV17" s="25"/>
      <c r="CW17" s="26"/>
      <c r="CX17" s="25"/>
      <c r="CY17" s="25"/>
    </row>
    <row r="18" spans="1:103" ht="17.100000000000001" customHeight="1" thickBot="1" x14ac:dyDescent="0.3">
      <c r="A18" s="109">
        <v>12</v>
      </c>
      <c r="B18" s="110"/>
      <c r="C18" s="111" t="str">
        <f>IFERROR(IF(VLOOKUP(E$5,Spieler!A$1:Z$27,24,FALSE)=0,"",VLOOKUP(E$5,Spieler!A$1:Z$27,24,FALSE)),"")</f>
        <v/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2" t="str">
        <f>IFERROR(IF(VLOOKUP(E$5,Spieler!A$1:Z$27,25,FALSE)=0,"",VLOOKUP(E$5,Spieler!A$1:Z$27,25,FALSE)),"")</f>
        <v/>
      </c>
      <c r="Y18" s="112"/>
      <c r="Z18" s="112"/>
      <c r="AA18" s="113"/>
      <c r="AB18" s="20"/>
      <c r="AC18" s="109">
        <v>12</v>
      </c>
      <c r="AD18" s="114"/>
      <c r="AE18" s="111" t="str">
        <f>IFERROR(IF(VLOOKUP(AG$5,Spieler!A$1:Z$27,24,FALSE)=0,"",VLOOKUP(AG$5,Spieler!A$1:Z$27,24,FALSE)),"")</f>
        <v/>
      </c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 t="str">
        <f>IFERROR(IF(VLOOKUP(AG$5,Spieler!A$1:Z$27,25,FALSE)=0,"",VLOOKUP(AG$5,Spieler!A$1:Z$27,25,FALSE)),"")</f>
        <v/>
      </c>
      <c r="BA18" s="112"/>
      <c r="BB18" s="112"/>
      <c r="BC18" s="113"/>
      <c r="BD18" s="2"/>
      <c r="BE18" s="43">
        <v>3</v>
      </c>
      <c r="BF18" s="133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5"/>
      <c r="BS18" s="38">
        <v>3</v>
      </c>
      <c r="BT18" s="39" t="s">
        <v>1</v>
      </c>
      <c r="BU18" s="44">
        <v>1</v>
      </c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98"/>
      <c r="CI18" s="231"/>
      <c r="CJ18" s="232"/>
      <c r="CK18" s="193"/>
      <c r="CL18" s="212"/>
      <c r="CM18" s="213"/>
      <c r="CN18" s="216" t="str">
        <f t="shared" si="2"/>
        <v/>
      </c>
      <c r="CO18" s="217"/>
      <c r="CP18" s="193" t="s">
        <v>5</v>
      </c>
      <c r="CQ18" s="196" t="str">
        <f t="shared" si="3"/>
        <v/>
      </c>
      <c r="CR18" s="197"/>
      <c r="CS18" s="25"/>
      <c r="CT18" s="25"/>
      <c r="CU18" s="25"/>
      <c r="CV18" s="25"/>
      <c r="CW18" s="26"/>
      <c r="CX18" s="25"/>
      <c r="CY18" s="25"/>
    </row>
    <row r="19" spans="1:103" ht="17.100000000000001" customHeight="1" thickBo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0"/>
      <c r="BD19" s="2"/>
      <c r="BE19" s="41" t="s">
        <v>4</v>
      </c>
      <c r="BF19" s="207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9"/>
      <c r="BS19" s="28">
        <v>2</v>
      </c>
      <c r="BT19" s="29" t="s">
        <v>1</v>
      </c>
      <c r="BU19" s="42">
        <v>4</v>
      </c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28"/>
      <c r="CI19" s="229"/>
      <c r="CJ19" s="230"/>
      <c r="CK19" s="192" t="s">
        <v>5</v>
      </c>
      <c r="CL19" s="210"/>
      <c r="CM19" s="211"/>
      <c r="CN19" s="214" t="str">
        <f t="shared" si="2"/>
        <v/>
      </c>
      <c r="CO19" s="215"/>
      <c r="CP19" s="192" t="s">
        <v>5</v>
      </c>
      <c r="CQ19" s="194" t="str">
        <f t="shared" si="3"/>
        <v/>
      </c>
      <c r="CR19" s="195"/>
      <c r="CS19" s="25"/>
      <c r="CT19" s="25"/>
      <c r="CU19" s="25"/>
      <c r="CV19" s="25"/>
      <c r="CW19" s="25"/>
      <c r="CX19" s="25"/>
      <c r="CY19" s="25"/>
    </row>
    <row r="20" spans="1:103" ht="17.100000000000001" customHeight="1" thickBot="1" x14ac:dyDescent="0.3">
      <c r="A20" s="86" t="s">
        <v>6</v>
      </c>
      <c r="B20" s="87"/>
      <c r="C20" s="87"/>
      <c r="D20" s="87"/>
      <c r="E20" s="87"/>
      <c r="F20" s="87"/>
      <c r="G20" s="130"/>
      <c r="H20" s="87" t="s">
        <v>79</v>
      </c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8"/>
      <c r="AC20" s="59"/>
      <c r="AD20" s="60"/>
      <c r="AE20" s="60"/>
      <c r="AF20" s="60"/>
      <c r="AG20" s="60"/>
      <c r="AH20" s="60"/>
      <c r="AI20" s="60"/>
      <c r="AJ20" s="60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25"/>
      <c r="BD20" s="2"/>
      <c r="BE20" s="43">
        <v>4</v>
      </c>
      <c r="BF20" s="133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5"/>
      <c r="BS20" s="38">
        <v>4</v>
      </c>
      <c r="BT20" s="39" t="s">
        <v>1</v>
      </c>
      <c r="BU20" s="44">
        <v>2</v>
      </c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98"/>
      <c r="CI20" s="231"/>
      <c r="CJ20" s="232"/>
      <c r="CK20" s="193"/>
      <c r="CL20" s="212"/>
      <c r="CM20" s="213"/>
      <c r="CN20" s="216" t="str">
        <f t="shared" si="2"/>
        <v/>
      </c>
      <c r="CO20" s="217"/>
      <c r="CP20" s="193" t="s">
        <v>5</v>
      </c>
      <c r="CQ20" s="196" t="str">
        <f t="shared" si="3"/>
        <v/>
      </c>
      <c r="CR20" s="197"/>
      <c r="CS20" s="25"/>
      <c r="CT20" s="25"/>
      <c r="CU20" s="25"/>
      <c r="CV20" s="25"/>
      <c r="CW20" s="25"/>
      <c r="CX20" s="25"/>
      <c r="CY20" s="25"/>
    </row>
    <row r="21" spans="1:103" ht="17.100000000000001" customHeight="1" thickBot="1" x14ac:dyDescent="0.3">
      <c r="A21" s="99"/>
      <c r="B21" s="100"/>
      <c r="C21" s="100"/>
      <c r="D21" s="100"/>
      <c r="E21" s="58" t="s">
        <v>38</v>
      </c>
      <c r="F21" s="100"/>
      <c r="G21" s="100"/>
      <c r="H21" s="100"/>
      <c r="I21" s="105"/>
      <c r="J21" s="104"/>
      <c r="K21" s="100"/>
      <c r="L21" s="100"/>
      <c r="M21" s="100"/>
      <c r="N21" s="58" t="s">
        <v>38</v>
      </c>
      <c r="O21" s="100"/>
      <c r="P21" s="100"/>
      <c r="Q21" s="100"/>
      <c r="R21" s="105"/>
      <c r="S21" s="104"/>
      <c r="T21" s="100"/>
      <c r="U21" s="100"/>
      <c r="V21" s="100"/>
      <c r="W21" s="58" t="s">
        <v>38</v>
      </c>
      <c r="X21" s="100"/>
      <c r="Y21" s="100"/>
      <c r="Z21" s="100"/>
      <c r="AA21" s="105"/>
      <c r="AB21" s="104"/>
      <c r="AC21" s="100"/>
      <c r="AD21" s="100"/>
      <c r="AE21" s="100"/>
      <c r="AF21" s="58" t="s">
        <v>38</v>
      </c>
      <c r="AG21" s="100"/>
      <c r="AH21" s="100"/>
      <c r="AI21" s="100"/>
      <c r="AJ21" s="105"/>
      <c r="AK21" s="104"/>
      <c r="AL21" s="100"/>
      <c r="AM21" s="100"/>
      <c r="AN21" s="100"/>
      <c r="AO21" s="58" t="s">
        <v>38</v>
      </c>
      <c r="AP21" s="100"/>
      <c r="AQ21" s="100"/>
      <c r="AR21" s="100"/>
      <c r="AS21" s="105"/>
      <c r="AT21" s="104"/>
      <c r="AU21" s="100"/>
      <c r="AV21" s="100"/>
      <c r="AW21" s="100"/>
      <c r="AX21" s="58" t="s">
        <v>38</v>
      </c>
      <c r="AY21" s="100"/>
      <c r="AZ21" s="100"/>
      <c r="BA21" s="100"/>
      <c r="BB21" s="241"/>
      <c r="BC21" s="25"/>
      <c r="BD21" s="2"/>
      <c r="BE21" s="121" t="s">
        <v>37</v>
      </c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3"/>
      <c r="CI21" s="121" t="s">
        <v>2</v>
      </c>
      <c r="CJ21" s="122"/>
      <c r="CK21" s="122"/>
      <c r="CL21" s="122"/>
      <c r="CM21" s="123"/>
      <c r="CN21" s="122" t="s">
        <v>3</v>
      </c>
      <c r="CO21" s="122"/>
      <c r="CP21" s="122"/>
      <c r="CQ21" s="122"/>
      <c r="CR21" s="123"/>
      <c r="CS21" s="25"/>
      <c r="CT21" s="25"/>
      <c r="CU21" s="25"/>
      <c r="CV21" s="25"/>
      <c r="CW21" s="26"/>
      <c r="CX21" s="25"/>
      <c r="CY21" s="25"/>
    </row>
    <row r="22" spans="1:103" ht="17.100000000000001" customHeight="1" thickBot="1" x14ac:dyDescent="0.3">
      <c r="A22" s="101"/>
      <c r="B22" s="102"/>
      <c r="C22" s="102"/>
      <c r="D22" s="102"/>
      <c r="E22" s="62" t="s">
        <v>38</v>
      </c>
      <c r="F22" s="102"/>
      <c r="G22" s="102"/>
      <c r="H22" s="102"/>
      <c r="I22" s="103"/>
      <c r="J22" s="106"/>
      <c r="K22" s="102"/>
      <c r="L22" s="102"/>
      <c r="M22" s="102"/>
      <c r="N22" s="62" t="s">
        <v>38</v>
      </c>
      <c r="O22" s="102"/>
      <c r="P22" s="102"/>
      <c r="Q22" s="102"/>
      <c r="R22" s="103"/>
      <c r="S22" s="106"/>
      <c r="T22" s="102"/>
      <c r="U22" s="102"/>
      <c r="V22" s="102"/>
      <c r="W22" s="62" t="s">
        <v>38</v>
      </c>
      <c r="X22" s="102"/>
      <c r="Y22" s="102"/>
      <c r="Z22" s="102"/>
      <c r="AA22" s="103"/>
      <c r="AB22" s="106"/>
      <c r="AC22" s="102"/>
      <c r="AD22" s="102"/>
      <c r="AE22" s="102"/>
      <c r="AF22" s="62" t="s">
        <v>38</v>
      </c>
      <c r="AG22" s="102"/>
      <c r="AH22" s="102"/>
      <c r="AI22" s="102"/>
      <c r="AJ22" s="103"/>
      <c r="AK22" s="106"/>
      <c r="AL22" s="102"/>
      <c r="AM22" s="102"/>
      <c r="AN22" s="102"/>
      <c r="AO22" s="62" t="s">
        <v>38</v>
      </c>
      <c r="AP22" s="102"/>
      <c r="AQ22" s="102"/>
      <c r="AR22" s="102"/>
      <c r="AS22" s="103"/>
      <c r="AT22" s="106"/>
      <c r="AU22" s="102"/>
      <c r="AV22" s="102"/>
      <c r="AW22" s="102"/>
      <c r="AX22" s="62" t="s">
        <v>38</v>
      </c>
      <c r="AY22" s="102"/>
      <c r="AZ22" s="102"/>
      <c r="BA22" s="102"/>
      <c r="BB22" s="242"/>
      <c r="BC22" s="25"/>
      <c r="BD22" s="2"/>
      <c r="BE22" s="27">
        <v>5</v>
      </c>
      <c r="BF22" s="207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9"/>
      <c r="BS22" s="28">
        <v>1</v>
      </c>
      <c r="BT22" s="29" t="s">
        <v>1</v>
      </c>
      <c r="BU22" s="42">
        <v>4</v>
      </c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28"/>
      <c r="CI22" s="224"/>
      <c r="CJ22" s="225"/>
      <c r="CK22" s="31" t="s">
        <v>5</v>
      </c>
      <c r="CL22" s="226"/>
      <c r="CM22" s="227"/>
      <c r="CN22" s="267" t="str">
        <f>IF(ISBLANK(CI22),"",IF(CI22&gt;CL22,1,0))</f>
        <v/>
      </c>
      <c r="CO22" s="250"/>
      <c r="CP22" s="31" t="s">
        <v>5</v>
      </c>
      <c r="CQ22" s="199" t="str">
        <f>IF(ISBLANK(CI22),"",IF(CL22&gt;CI22,1,0))</f>
        <v/>
      </c>
      <c r="CR22" s="200"/>
      <c r="CS22" s="25"/>
      <c r="CT22" s="25"/>
      <c r="CU22" s="25"/>
      <c r="CV22" s="25"/>
      <c r="CW22" s="26"/>
      <c r="CX22" s="25"/>
      <c r="CY22" s="25"/>
    </row>
    <row r="23" spans="1:103" ht="17.100000000000001" customHeight="1" thickBot="1" x14ac:dyDescent="0.3">
      <c r="A23" s="86" t="s">
        <v>39</v>
      </c>
      <c r="B23" s="87"/>
      <c r="C23" s="87"/>
      <c r="D23" s="87"/>
      <c r="E23" s="87" t="s">
        <v>40</v>
      </c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"/>
      <c r="BE23" s="32">
        <v>6</v>
      </c>
      <c r="BF23" s="124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6"/>
      <c r="BS23" s="33">
        <v>3</v>
      </c>
      <c r="BT23" s="34" t="s">
        <v>1</v>
      </c>
      <c r="BU23" s="45">
        <v>2</v>
      </c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7"/>
      <c r="CI23" s="128"/>
      <c r="CJ23" s="129"/>
      <c r="CK23" s="36" t="s">
        <v>5</v>
      </c>
      <c r="CL23" s="131"/>
      <c r="CM23" s="132"/>
      <c r="CN23" s="222" t="str">
        <f t="shared" ref="CN23:CN25" si="4">IF(ISBLANK(CI23),"",IF(CI23&gt;CL23,1,0))</f>
        <v/>
      </c>
      <c r="CO23" s="223"/>
      <c r="CP23" s="36" t="s">
        <v>5</v>
      </c>
      <c r="CQ23" s="205" t="str">
        <f t="shared" ref="CQ23:CQ25" si="5">IF(ISBLANK(CI23),"",IF(CL23&gt;CI23,1,0))</f>
        <v/>
      </c>
      <c r="CR23" s="206"/>
      <c r="CS23" s="2"/>
      <c r="CT23" s="2"/>
      <c r="CU23" s="2"/>
      <c r="CV23" s="2"/>
      <c r="CW23" s="2"/>
      <c r="CX23" s="2"/>
      <c r="CY23" s="2"/>
    </row>
    <row r="24" spans="1:103" ht="17.100000000000001" customHeight="1" thickBot="1" x14ac:dyDescent="0.3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5"/>
      <c r="BD24" s="2"/>
      <c r="BE24" s="32">
        <v>7</v>
      </c>
      <c r="BF24" s="124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6"/>
      <c r="BS24" s="33">
        <v>4</v>
      </c>
      <c r="BT24" s="34" t="s">
        <v>1</v>
      </c>
      <c r="BU24" s="45">
        <v>3</v>
      </c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7"/>
      <c r="CI24" s="128"/>
      <c r="CJ24" s="129"/>
      <c r="CK24" s="36" t="s">
        <v>5</v>
      </c>
      <c r="CL24" s="131"/>
      <c r="CM24" s="132"/>
      <c r="CN24" s="222" t="str">
        <f t="shared" si="4"/>
        <v/>
      </c>
      <c r="CO24" s="223"/>
      <c r="CP24" s="36" t="s">
        <v>5</v>
      </c>
      <c r="CQ24" s="205" t="str">
        <f t="shared" si="5"/>
        <v/>
      </c>
      <c r="CR24" s="206"/>
    </row>
    <row r="25" spans="1:103" ht="17.100000000000001" customHeight="1" thickBot="1" x14ac:dyDescent="0.3">
      <c r="A25" s="86" t="s">
        <v>41</v>
      </c>
      <c r="B25" s="87"/>
      <c r="C25" s="87"/>
      <c r="D25" s="87"/>
      <c r="E25" s="87" t="s">
        <v>40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"/>
      <c r="BE25" s="37">
        <v>8</v>
      </c>
      <c r="BF25" s="133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5"/>
      <c r="BS25" s="38">
        <v>2</v>
      </c>
      <c r="BT25" s="39" t="s">
        <v>1</v>
      </c>
      <c r="BU25" s="44">
        <v>1</v>
      </c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98"/>
      <c r="CI25" s="231"/>
      <c r="CJ25" s="232"/>
      <c r="CK25" s="63" t="s">
        <v>5</v>
      </c>
      <c r="CL25" s="212"/>
      <c r="CM25" s="213"/>
      <c r="CN25" s="216" t="str">
        <f t="shared" si="4"/>
        <v/>
      </c>
      <c r="CO25" s="217"/>
      <c r="CP25" s="63" t="s">
        <v>5</v>
      </c>
      <c r="CQ25" s="196" t="str">
        <f t="shared" si="5"/>
        <v/>
      </c>
      <c r="CR25" s="197"/>
    </row>
    <row r="26" spans="1:103" ht="17.100000000000001" customHeight="1" thickBot="1" x14ac:dyDescent="0.3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5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103" ht="17.100000000000001" customHeight="1" x14ac:dyDescent="0.25">
      <c r="A27" s="97" t="s">
        <v>72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2"/>
      <c r="AZ27" s="2"/>
      <c r="BA27" s="2"/>
      <c r="BB27" s="2"/>
      <c r="BC27" s="25"/>
      <c r="BD27" s="2"/>
      <c r="BE27" s="2"/>
      <c r="BF27" s="2"/>
      <c r="BG27" s="2"/>
      <c r="BH27" s="2"/>
      <c r="BI27" s="2"/>
      <c r="BJ27" s="2"/>
      <c r="BL27" s="91" t="str">
        <f>IF(ISBLANK(CI8),"",SUM(CI8:CJ25))</f>
        <v/>
      </c>
      <c r="BM27" s="92"/>
      <c r="BN27" s="92"/>
      <c r="BO27" s="92"/>
      <c r="BP27" s="92"/>
      <c r="BQ27" s="117" t="s">
        <v>5</v>
      </c>
      <c r="BR27" s="89" t="str">
        <f>IF(ISBLANK(CI8),"",SUM(CL8:CM25))</f>
        <v/>
      </c>
      <c r="BS27" s="89"/>
      <c r="BT27" s="89"/>
      <c r="BU27" s="89"/>
      <c r="BV27" s="89"/>
      <c r="BW27" s="65"/>
      <c r="BX27" s="2"/>
      <c r="BY27" s="2"/>
      <c r="BZ27" s="2"/>
      <c r="CA27" s="91" t="str">
        <f>IF(ISBLANK(CI8),"",SUM(CN8:CO25))</f>
        <v/>
      </c>
      <c r="CB27" s="92"/>
      <c r="CC27" s="92"/>
      <c r="CD27" s="92"/>
      <c r="CE27" s="92"/>
      <c r="CF27" s="119" t="s">
        <v>5</v>
      </c>
      <c r="CG27" s="89" t="str">
        <f>IF(ISBLANK(CI8),"",SUM(CQ8:CR25))</f>
        <v/>
      </c>
      <c r="CH27" s="89"/>
      <c r="CI27" s="89"/>
      <c r="CJ27" s="89"/>
      <c r="CK27" s="115"/>
      <c r="CL27" s="2"/>
      <c r="CM27" s="2"/>
      <c r="CN27" s="2"/>
      <c r="CO27" s="2"/>
      <c r="CP27" s="2"/>
      <c r="CQ27" s="2"/>
      <c r="CR27" s="2"/>
    </row>
    <row r="28" spans="1:103" ht="17.100000000000001" customHeight="1" thickBot="1" x14ac:dyDescent="0.3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25"/>
      <c r="AZ28" s="25"/>
      <c r="BA28" s="25"/>
      <c r="BB28" s="25"/>
      <c r="BC28" s="25"/>
      <c r="BD28" s="2"/>
      <c r="BJ28" s="2"/>
      <c r="BL28" s="93"/>
      <c r="BM28" s="94"/>
      <c r="BN28" s="94"/>
      <c r="BO28" s="94"/>
      <c r="BP28" s="94"/>
      <c r="BQ28" s="118"/>
      <c r="BR28" s="90"/>
      <c r="BS28" s="90"/>
      <c r="BT28" s="90"/>
      <c r="BU28" s="90"/>
      <c r="BV28" s="90"/>
      <c r="BW28" s="65"/>
      <c r="BX28" s="2"/>
      <c r="BY28" s="2"/>
      <c r="BZ28" s="55"/>
      <c r="CA28" s="93"/>
      <c r="CB28" s="94"/>
      <c r="CC28" s="94"/>
      <c r="CD28" s="94"/>
      <c r="CE28" s="94"/>
      <c r="CF28" s="120"/>
      <c r="CG28" s="90"/>
      <c r="CH28" s="90"/>
      <c r="CI28" s="90"/>
      <c r="CJ28" s="90"/>
      <c r="CK28" s="116"/>
      <c r="CL28" s="2"/>
      <c r="CM28" s="2"/>
      <c r="CN28" s="2"/>
      <c r="CO28" s="2"/>
      <c r="CP28" s="2"/>
      <c r="CQ28" s="2"/>
      <c r="CR28" s="2"/>
    </row>
    <row r="29" spans="1:103" ht="17.100000000000001" customHeight="1" x14ac:dyDescent="0.25">
      <c r="A29" s="271" t="s">
        <v>75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50" t="s">
        <v>44</v>
      </c>
      <c r="R29" s="250"/>
      <c r="S29" s="250"/>
      <c r="T29" s="250"/>
      <c r="U29" s="250"/>
      <c r="V29" s="250"/>
      <c r="W29" s="245"/>
      <c r="X29" s="245"/>
      <c r="Y29" s="245"/>
      <c r="Z29" s="245"/>
      <c r="AA29" s="245"/>
      <c r="AB29" s="245"/>
      <c r="AC29" s="250" t="s">
        <v>74</v>
      </c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45"/>
      <c r="AP29" s="245"/>
      <c r="AQ29" s="245"/>
      <c r="AR29" s="245"/>
      <c r="AS29" s="245"/>
      <c r="AT29" s="246"/>
      <c r="AU29" s="2"/>
      <c r="AV29" s="2"/>
      <c r="AW29" s="2"/>
      <c r="AX29" s="2"/>
      <c r="AY29" s="2"/>
      <c r="AZ29" s="2"/>
      <c r="BA29" s="2"/>
      <c r="BB29" s="2"/>
      <c r="BC29" s="25"/>
      <c r="BD29" s="2"/>
      <c r="BJ29" s="2"/>
      <c r="BK29" s="2"/>
      <c r="BL29" s="107" t="s">
        <v>2</v>
      </c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2"/>
      <c r="BY29" s="2"/>
      <c r="BZ29" s="2"/>
      <c r="CA29" s="108" t="s">
        <v>3</v>
      </c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2"/>
      <c r="CM29" s="2"/>
      <c r="CN29" s="2"/>
      <c r="CO29" s="2"/>
      <c r="CP29" s="2"/>
      <c r="CQ29" s="2"/>
      <c r="CR29" s="2"/>
    </row>
    <row r="30" spans="1:103" ht="17.100000000000001" customHeight="1" thickBot="1" x14ac:dyDescent="0.3">
      <c r="A30" s="273" t="s">
        <v>76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51" t="s">
        <v>44</v>
      </c>
      <c r="R30" s="251"/>
      <c r="S30" s="251"/>
      <c r="T30" s="251"/>
      <c r="U30" s="251"/>
      <c r="V30" s="251"/>
      <c r="W30" s="243"/>
      <c r="X30" s="243"/>
      <c r="Y30" s="243"/>
      <c r="Z30" s="243"/>
      <c r="AA30" s="243"/>
      <c r="AB30" s="243"/>
      <c r="AC30" s="217" t="s">
        <v>74</v>
      </c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43"/>
      <c r="AP30" s="243"/>
      <c r="AQ30" s="243"/>
      <c r="AR30" s="243"/>
      <c r="AS30" s="243"/>
      <c r="AT30" s="244"/>
      <c r="AU30" s="2"/>
      <c r="AV30" s="2"/>
      <c r="AW30" s="2"/>
      <c r="AX30" s="2"/>
      <c r="AY30" s="2"/>
      <c r="AZ30" s="2"/>
      <c r="BA30" s="2"/>
      <c r="BB30" s="2"/>
      <c r="BC30" s="25"/>
      <c r="BD30" s="2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248"/>
      <c r="BT30" s="248"/>
      <c r="BU30" s="248"/>
      <c r="BV30" s="248"/>
      <c r="BW30" s="248"/>
      <c r="BX30" s="2"/>
      <c r="BY30" s="2"/>
      <c r="BZ30" s="248"/>
      <c r="CA30" s="248"/>
      <c r="CB30" s="248"/>
      <c r="CC30" s="248"/>
      <c r="CD30" s="248"/>
      <c r="CE30" s="248"/>
      <c r="CF30" s="248"/>
      <c r="CG30" s="248"/>
      <c r="CH30" s="248"/>
      <c r="CI30" s="248"/>
      <c r="CJ30" s="248"/>
      <c r="CK30" s="248"/>
      <c r="CL30" s="248"/>
      <c r="CM30" s="248"/>
      <c r="CN30" s="248"/>
      <c r="CO30" s="248"/>
      <c r="CP30" s="248"/>
      <c r="CQ30" s="248"/>
      <c r="CR30" s="248"/>
    </row>
    <row r="31" spans="1:103" ht="17.100000000000001" customHeight="1" thickBot="1" x14ac:dyDescent="0.3">
      <c r="A31" s="275" t="s">
        <v>77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50" t="s">
        <v>44</v>
      </c>
      <c r="R31" s="250"/>
      <c r="S31" s="250"/>
      <c r="T31" s="250"/>
      <c r="U31" s="250"/>
      <c r="V31" s="250"/>
      <c r="W31" s="245"/>
      <c r="X31" s="245"/>
      <c r="Y31" s="245"/>
      <c r="Z31" s="245"/>
      <c r="AA31" s="245"/>
      <c r="AB31" s="245"/>
      <c r="AC31" s="250" t="s">
        <v>74</v>
      </c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45"/>
      <c r="AP31" s="245"/>
      <c r="AQ31" s="245"/>
      <c r="AR31" s="245"/>
      <c r="AS31" s="245"/>
      <c r="AT31" s="246"/>
      <c r="AU31" s="2"/>
      <c r="AV31" s="2"/>
      <c r="AW31" s="2"/>
      <c r="AX31" s="2"/>
      <c r="AY31" s="48"/>
      <c r="AZ31" s="48"/>
      <c r="BA31" s="48"/>
      <c r="BB31" s="48"/>
      <c r="BC31" s="48"/>
      <c r="BD31" s="48"/>
      <c r="BE31" s="249"/>
      <c r="BF31" s="249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  <c r="BS31" s="249"/>
      <c r="BT31" s="249"/>
      <c r="BU31" s="249"/>
      <c r="BV31" s="249"/>
      <c r="BW31" s="249"/>
      <c r="BX31" s="48"/>
      <c r="BY31" s="48"/>
      <c r="BZ31" s="249"/>
      <c r="CA31" s="249"/>
      <c r="CB31" s="249"/>
      <c r="CC31" s="249"/>
      <c r="CD31" s="249"/>
      <c r="CE31" s="249"/>
      <c r="CF31" s="249"/>
      <c r="CG31" s="249"/>
      <c r="CH31" s="249"/>
      <c r="CI31" s="249"/>
      <c r="CJ31" s="249"/>
      <c r="CK31" s="249"/>
      <c r="CL31" s="249"/>
      <c r="CM31" s="249"/>
      <c r="CN31" s="249"/>
      <c r="CO31" s="249"/>
      <c r="CP31" s="249"/>
      <c r="CQ31" s="249"/>
      <c r="CR31" s="249"/>
    </row>
    <row r="32" spans="1:103" ht="17.100000000000001" customHeight="1" thickBot="1" x14ac:dyDescent="0.3">
      <c r="A32" s="277" t="s">
        <v>78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51" t="s">
        <v>44</v>
      </c>
      <c r="R32" s="251"/>
      <c r="S32" s="251"/>
      <c r="T32" s="251"/>
      <c r="U32" s="251"/>
      <c r="V32" s="251"/>
      <c r="W32" s="243"/>
      <c r="X32" s="243"/>
      <c r="Y32" s="243"/>
      <c r="Z32" s="243"/>
      <c r="AA32" s="243"/>
      <c r="AB32" s="243"/>
      <c r="AC32" s="251" t="s">
        <v>74</v>
      </c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43"/>
      <c r="AP32" s="243"/>
      <c r="AQ32" s="243"/>
      <c r="AR32" s="243"/>
      <c r="AS32" s="243"/>
      <c r="AT32" s="244"/>
      <c r="AU32" s="2"/>
      <c r="AV32" s="2"/>
      <c r="AW32" s="2"/>
      <c r="AX32" s="2"/>
      <c r="AY32" s="48"/>
      <c r="AZ32" s="2"/>
      <c r="BA32" s="2"/>
      <c r="BB32" s="2"/>
      <c r="BC32" s="2"/>
      <c r="BD32" s="2"/>
      <c r="BE32" s="247" t="s">
        <v>42</v>
      </c>
      <c r="BF32" s="247"/>
      <c r="BG32" s="247"/>
      <c r="BH32" s="247"/>
      <c r="BI32" s="247"/>
      <c r="BJ32" s="247"/>
      <c r="BK32" s="247"/>
      <c r="BL32" s="247"/>
      <c r="BM32" s="247"/>
      <c r="BN32" s="247"/>
      <c r="BO32" s="247"/>
      <c r="BP32" s="247"/>
      <c r="BQ32" s="247"/>
      <c r="BR32" s="247"/>
      <c r="BS32" s="247"/>
      <c r="BT32" s="247"/>
      <c r="BU32" s="247"/>
      <c r="BV32" s="247"/>
      <c r="BW32" s="247"/>
      <c r="BX32" s="48"/>
      <c r="BY32" s="48"/>
      <c r="BZ32" s="247" t="s">
        <v>43</v>
      </c>
      <c r="CA32" s="247"/>
      <c r="CB32" s="247"/>
      <c r="CC32" s="247"/>
      <c r="CD32" s="247"/>
      <c r="CE32" s="247"/>
      <c r="CF32" s="247"/>
      <c r="CG32" s="247"/>
      <c r="CH32" s="247"/>
      <c r="CI32" s="247"/>
      <c r="CJ32" s="247"/>
      <c r="CK32" s="247"/>
      <c r="CL32" s="247"/>
      <c r="CM32" s="247"/>
      <c r="CN32" s="247"/>
      <c r="CO32" s="247"/>
      <c r="CP32" s="247"/>
      <c r="CQ32" s="247"/>
      <c r="CR32" s="247"/>
    </row>
    <row r="33" spans="1:96" ht="17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ht="17.100000000000001" customHeight="1" x14ac:dyDescent="0.25"/>
    <row r="35" spans="1:96" x14ac:dyDescent="0.25">
      <c r="G35" s="48"/>
      <c r="H35" s="48"/>
      <c r="I35" s="48"/>
      <c r="J35" s="64"/>
      <c r="K35" s="48"/>
      <c r="L35" s="48"/>
      <c r="M35" s="48"/>
      <c r="N35" s="48"/>
      <c r="O35" s="48"/>
      <c r="P35" s="48"/>
      <c r="Q35" s="64"/>
      <c r="R35" s="48"/>
      <c r="S35" s="48"/>
      <c r="T35" s="48"/>
      <c r="U35" s="48"/>
      <c r="V35" s="48"/>
      <c r="W35" s="48"/>
      <c r="X35" s="64"/>
      <c r="Y35" s="48"/>
      <c r="Z35" s="48"/>
      <c r="AA35" s="48"/>
      <c r="AB35" s="48"/>
      <c r="AC35" s="48"/>
      <c r="AD35" s="48"/>
      <c r="AE35" s="64"/>
      <c r="AF35" s="48"/>
      <c r="AG35" s="48"/>
      <c r="AH35" s="48"/>
      <c r="AI35" s="48"/>
      <c r="AJ35" s="48"/>
      <c r="AK35" s="48"/>
      <c r="AL35" s="64"/>
      <c r="AM35" s="48"/>
      <c r="AN35" s="48"/>
      <c r="AO35" s="48"/>
      <c r="AP35" s="48"/>
      <c r="AQ35" s="48"/>
      <c r="AR35" s="48"/>
      <c r="AS35" s="64"/>
      <c r="AT35" s="48"/>
      <c r="AU35" s="48"/>
      <c r="AV35" s="48"/>
      <c r="AW35" s="3"/>
    </row>
    <row r="36" spans="1:96" x14ac:dyDescent="0.25">
      <c r="A36" s="3"/>
      <c r="B36" s="3"/>
      <c r="C36" s="3"/>
      <c r="D36" s="3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3"/>
      <c r="BB36" s="3"/>
      <c r="BC36" s="3"/>
      <c r="BD36" s="3"/>
      <c r="BE36" s="3"/>
    </row>
    <row r="37" spans="1:96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3"/>
      <c r="BB37" s="3"/>
      <c r="BC37" s="3"/>
      <c r="BD37" s="3"/>
      <c r="BE37" s="3"/>
    </row>
    <row r="38" spans="1:9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96" x14ac:dyDescent="0.25">
      <c r="BD39" s="46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</row>
    <row r="40" spans="1:96" x14ac:dyDescent="0.25">
      <c r="BD40" s="46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</row>
    <row r="41" spans="1:96" x14ac:dyDescent="0.25">
      <c r="BD41" s="2"/>
    </row>
  </sheetData>
  <mergeCells count="274">
    <mergeCell ref="CQ24:CR24"/>
    <mergeCell ref="BF22:BR22"/>
    <mergeCell ref="BV22:CH22"/>
    <mergeCell ref="BF25:BR25"/>
    <mergeCell ref="BV25:CH25"/>
    <mergeCell ref="CI25:CJ25"/>
    <mergeCell ref="CL25:CM25"/>
    <mergeCell ref="CN25:CO25"/>
    <mergeCell ref="CQ25:CR25"/>
    <mergeCell ref="BF23:BR23"/>
    <mergeCell ref="CN23:CO23"/>
    <mergeCell ref="CQ23:CR23"/>
    <mergeCell ref="CI22:CJ22"/>
    <mergeCell ref="CL22:CM22"/>
    <mergeCell ref="CN22:CO22"/>
    <mergeCell ref="CQ22:CR22"/>
    <mergeCell ref="Q32:V32"/>
    <mergeCell ref="Q31:V31"/>
    <mergeCell ref="Q30:V30"/>
    <mergeCell ref="Q29:V29"/>
    <mergeCell ref="A29:P29"/>
    <mergeCell ref="A30:P30"/>
    <mergeCell ref="A31:P31"/>
    <mergeCell ref="A32:P32"/>
    <mergeCell ref="W29:AB29"/>
    <mergeCell ref="W30:AB30"/>
    <mergeCell ref="CP5:CR5"/>
    <mergeCell ref="BZ5:CI5"/>
    <mergeCell ref="BF9:BR9"/>
    <mergeCell ref="BV9:CH9"/>
    <mergeCell ref="CI9:CJ9"/>
    <mergeCell ref="CL9:CM9"/>
    <mergeCell ref="CN9:CO9"/>
    <mergeCell ref="CQ9:CR9"/>
    <mergeCell ref="BE5:BM5"/>
    <mergeCell ref="BN5:BT5"/>
    <mergeCell ref="CN8:CO8"/>
    <mergeCell ref="CN7:CR7"/>
    <mergeCell ref="BE6:CH6"/>
    <mergeCell ref="CJ5:CO5"/>
    <mergeCell ref="CQ19:CR20"/>
    <mergeCell ref="CN21:CR21"/>
    <mergeCell ref="CN11:CO11"/>
    <mergeCell ref="BV8:CH8"/>
    <mergeCell ref="AO30:AT30"/>
    <mergeCell ref="AO29:AT29"/>
    <mergeCell ref="BE32:BW32"/>
    <mergeCell ref="BZ32:CR32"/>
    <mergeCell ref="W31:AB31"/>
    <mergeCell ref="AO31:AT31"/>
    <mergeCell ref="W32:AB32"/>
    <mergeCell ref="AO32:AT32"/>
    <mergeCell ref="BE30:BW31"/>
    <mergeCell ref="BZ30:CR31"/>
    <mergeCell ref="AC29:AN29"/>
    <mergeCell ref="AC30:AN30"/>
    <mergeCell ref="AC31:AN31"/>
    <mergeCell ref="AC32:AN32"/>
    <mergeCell ref="CP17:CP18"/>
    <mergeCell ref="CI19:CJ20"/>
    <mergeCell ref="CK19:CK20"/>
    <mergeCell ref="CL19:CM20"/>
    <mergeCell ref="CN19:CO20"/>
    <mergeCell ref="CP19:CP20"/>
    <mergeCell ref="K24:O24"/>
    <mergeCell ref="P24:T24"/>
    <mergeCell ref="U24:Y24"/>
    <mergeCell ref="E23:T23"/>
    <mergeCell ref="CN24:CO24"/>
    <mergeCell ref="Z24:AD24"/>
    <mergeCell ref="AE24:AI24"/>
    <mergeCell ref="AJ24:AN24"/>
    <mergeCell ref="AO24:AS24"/>
    <mergeCell ref="AT24:AX24"/>
    <mergeCell ref="AY24:BC24"/>
    <mergeCell ref="CN17:CO18"/>
    <mergeCell ref="BV20:CH20"/>
    <mergeCell ref="F21:I21"/>
    <mergeCell ref="BV23:CH23"/>
    <mergeCell ref="CI23:CJ23"/>
    <mergeCell ref="CL23:CM23"/>
    <mergeCell ref="BF17:BR17"/>
    <mergeCell ref="BV17:CH17"/>
    <mergeCell ref="AK21:AN21"/>
    <mergeCell ref="AP21:AS21"/>
    <mergeCell ref="AT21:AW21"/>
    <mergeCell ref="AY21:BB21"/>
    <mergeCell ref="AK22:AN22"/>
    <mergeCell ref="AP22:AS22"/>
    <mergeCell ref="AT22:AW22"/>
    <mergeCell ref="AY22:BB22"/>
    <mergeCell ref="CI15:CJ16"/>
    <mergeCell ref="BF14:BR14"/>
    <mergeCell ref="BV14:CH14"/>
    <mergeCell ref="BV15:CH15"/>
    <mergeCell ref="BF19:BR19"/>
    <mergeCell ref="BV19:CH19"/>
    <mergeCell ref="CI17:CJ18"/>
    <mergeCell ref="BV7:CH7"/>
    <mergeCell ref="BE7:BR7"/>
    <mergeCell ref="BS7:BU7"/>
    <mergeCell ref="CI7:CM7"/>
    <mergeCell ref="BF16:BR16"/>
    <mergeCell ref="BF18:BR18"/>
    <mergeCell ref="CK17:CK18"/>
    <mergeCell ref="CL17:CM18"/>
    <mergeCell ref="CQ11:CR11"/>
    <mergeCell ref="BE12:CH12"/>
    <mergeCell ref="CI12:CM12"/>
    <mergeCell ref="CN12:CR12"/>
    <mergeCell ref="CI13:CJ14"/>
    <mergeCell ref="CK13:CK14"/>
    <mergeCell ref="CL13:CM14"/>
    <mergeCell ref="CN13:CO14"/>
    <mergeCell ref="CP13:CP14"/>
    <mergeCell ref="CQ13:CR14"/>
    <mergeCell ref="BV11:CH11"/>
    <mergeCell ref="CP15:CP16"/>
    <mergeCell ref="CQ15:CR16"/>
    <mergeCell ref="BV18:CH18"/>
    <mergeCell ref="CQ17:CR18"/>
    <mergeCell ref="BV16:CH16"/>
    <mergeCell ref="CQ8:CR8"/>
    <mergeCell ref="BF10:BR10"/>
    <mergeCell ref="BV10:CH10"/>
    <mergeCell ref="CI10:CJ10"/>
    <mergeCell ref="CL10:CM10"/>
    <mergeCell ref="CQ10:CR10"/>
    <mergeCell ref="BF8:BR8"/>
    <mergeCell ref="BF11:BR11"/>
    <mergeCell ref="CK15:CK16"/>
    <mergeCell ref="CL15:CM16"/>
    <mergeCell ref="CN15:CO16"/>
    <mergeCell ref="CI11:CJ11"/>
    <mergeCell ref="CL11:CM11"/>
    <mergeCell ref="CN10:CO10"/>
    <mergeCell ref="CI8:CJ8"/>
    <mergeCell ref="CL8:CM8"/>
    <mergeCell ref="BF15:BR15"/>
    <mergeCell ref="BF13:BR13"/>
    <mergeCell ref="BV13:CH13"/>
    <mergeCell ref="I1:CI1"/>
    <mergeCell ref="I2:CI2"/>
    <mergeCell ref="I3:CI3"/>
    <mergeCell ref="AC5:AF6"/>
    <mergeCell ref="AG6:AY6"/>
    <mergeCell ref="AG5:AY5"/>
    <mergeCell ref="AZ5:BC6"/>
    <mergeCell ref="X5:AA6"/>
    <mergeCell ref="C7:W7"/>
    <mergeCell ref="A5:D6"/>
    <mergeCell ref="E6:W6"/>
    <mergeCell ref="E5:W5"/>
    <mergeCell ref="AZ7:BC7"/>
    <mergeCell ref="A7:B7"/>
    <mergeCell ref="X7:AA7"/>
    <mergeCell ref="BU5:BY5"/>
    <mergeCell ref="AE16:AY16"/>
    <mergeCell ref="AC16:AD16"/>
    <mergeCell ref="AE17:AY17"/>
    <mergeCell ref="AZ16:BC16"/>
    <mergeCell ref="AE14:AY14"/>
    <mergeCell ref="AZ17:BC17"/>
    <mergeCell ref="AC17:AD17"/>
    <mergeCell ref="AC14:AD14"/>
    <mergeCell ref="AE15:AY15"/>
    <mergeCell ref="AZ14:BC14"/>
    <mergeCell ref="AZ15:BC15"/>
    <mergeCell ref="AC15:AD15"/>
    <mergeCell ref="AZ8:BC8"/>
    <mergeCell ref="AC10:AD10"/>
    <mergeCell ref="AC11:AD11"/>
    <mergeCell ref="AC12:AD12"/>
    <mergeCell ref="AZ10:BC10"/>
    <mergeCell ref="AC9:AD9"/>
    <mergeCell ref="AC7:AD7"/>
    <mergeCell ref="AC8:AD8"/>
    <mergeCell ref="AE7:AY7"/>
    <mergeCell ref="AE8:AY8"/>
    <mergeCell ref="AZ11:BC11"/>
    <mergeCell ref="AZ9:BC9"/>
    <mergeCell ref="AC13:AD13"/>
    <mergeCell ref="AZ13:BC13"/>
    <mergeCell ref="AE13:AY13"/>
    <mergeCell ref="AE9:AY9"/>
    <mergeCell ref="A9:B9"/>
    <mergeCell ref="C9:W9"/>
    <mergeCell ref="C13:W13"/>
    <mergeCell ref="A13:B13"/>
    <mergeCell ref="X13:AA13"/>
    <mergeCell ref="C11:W11"/>
    <mergeCell ref="C12:W12"/>
    <mergeCell ref="A10:B10"/>
    <mergeCell ref="A11:B11"/>
    <mergeCell ref="A12:B12"/>
    <mergeCell ref="C10:W10"/>
    <mergeCell ref="AE11:AY11"/>
    <mergeCell ref="AE12:AY12"/>
    <mergeCell ref="AE10:AY10"/>
    <mergeCell ref="AZ12:BC12"/>
    <mergeCell ref="C8:W8"/>
    <mergeCell ref="X8:AA8"/>
    <mergeCell ref="X9:AA9"/>
    <mergeCell ref="X17:AA17"/>
    <mergeCell ref="C15:W15"/>
    <mergeCell ref="X15:AA15"/>
    <mergeCell ref="A16:B16"/>
    <mergeCell ref="A17:B17"/>
    <mergeCell ref="C16:W16"/>
    <mergeCell ref="C17:W17"/>
    <mergeCell ref="C14:W14"/>
    <mergeCell ref="A15:B15"/>
    <mergeCell ref="X16:AA16"/>
    <mergeCell ref="X11:AA11"/>
    <mergeCell ref="X12:AA12"/>
    <mergeCell ref="X10:AA10"/>
    <mergeCell ref="A8:B8"/>
    <mergeCell ref="X14:AA14"/>
    <mergeCell ref="A14:B14"/>
    <mergeCell ref="BL29:BW29"/>
    <mergeCell ref="CA29:CK29"/>
    <mergeCell ref="A18:B18"/>
    <mergeCell ref="C18:W18"/>
    <mergeCell ref="X18:AA18"/>
    <mergeCell ref="AC18:AD18"/>
    <mergeCell ref="AE18:AY18"/>
    <mergeCell ref="AZ18:BC18"/>
    <mergeCell ref="CG27:CK28"/>
    <mergeCell ref="BQ27:BQ28"/>
    <mergeCell ref="CF27:CF28"/>
    <mergeCell ref="BE21:CH21"/>
    <mergeCell ref="CI21:CM21"/>
    <mergeCell ref="BF24:BR24"/>
    <mergeCell ref="BV24:CH24"/>
    <mergeCell ref="CI24:CJ24"/>
    <mergeCell ref="A20:G20"/>
    <mergeCell ref="H20:AB20"/>
    <mergeCell ref="CA27:CE28"/>
    <mergeCell ref="CL24:CM24"/>
    <mergeCell ref="BF20:BR20"/>
    <mergeCell ref="A23:D23"/>
    <mergeCell ref="A24:E24"/>
    <mergeCell ref="F24:J24"/>
    <mergeCell ref="A21:D21"/>
    <mergeCell ref="A22:D22"/>
    <mergeCell ref="F22:I22"/>
    <mergeCell ref="J21:M21"/>
    <mergeCell ref="O21:R21"/>
    <mergeCell ref="S21:V21"/>
    <mergeCell ref="X21:AA21"/>
    <mergeCell ref="AB21:AE21"/>
    <mergeCell ref="AG21:AJ21"/>
    <mergeCell ref="J22:M22"/>
    <mergeCell ref="O22:R22"/>
    <mergeCell ref="S22:V22"/>
    <mergeCell ref="X22:AA22"/>
    <mergeCell ref="AB22:AE22"/>
    <mergeCell ref="AG22:AJ22"/>
    <mergeCell ref="AT26:AX26"/>
    <mergeCell ref="AY26:BC26"/>
    <mergeCell ref="A25:D25"/>
    <mergeCell ref="E25:T25"/>
    <mergeCell ref="BR27:BV28"/>
    <mergeCell ref="BL27:BP28"/>
    <mergeCell ref="A26:E26"/>
    <mergeCell ref="F26:J26"/>
    <mergeCell ref="K26:O26"/>
    <mergeCell ref="P26:T26"/>
    <mergeCell ref="U26:Y26"/>
    <mergeCell ref="Z26:AD26"/>
    <mergeCell ref="AE26:AI26"/>
    <mergeCell ref="AJ26:AN26"/>
    <mergeCell ref="AO26:AS26"/>
    <mergeCell ref="A27:AX28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67016D-FD4C-4EF8-9009-FDF8FE8EA6F9}">
          <x14:formula1>
            <xm:f>Spieler!$A$1:$A$13</xm:f>
          </x14:formula1>
          <xm:sqref>AG5:AY5 E5:W5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1"/>
  <sheetViews>
    <sheetView workbookViewId="0">
      <selection activeCell="U10" sqref="U10"/>
    </sheetView>
  </sheetViews>
  <sheetFormatPr baseColWidth="10" defaultRowHeight="15" x14ac:dyDescent="0.25"/>
  <cols>
    <col min="1" max="1" width="20" style="8" customWidth="1"/>
    <col min="2" max="2" width="15.7109375" style="77" customWidth="1"/>
    <col min="3" max="3" width="3.7109375" style="78" customWidth="1"/>
    <col min="4" max="4" width="15.7109375" style="8" customWidth="1"/>
    <col min="5" max="5" width="3.7109375" style="9" customWidth="1"/>
    <col min="6" max="6" width="15.7109375" style="77" customWidth="1"/>
    <col min="7" max="7" width="3.7109375" style="78" customWidth="1"/>
    <col min="8" max="8" width="15.7109375" style="8" customWidth="1"/>
    <col min="9" max="9" width="3.7109375" style="9" customWidth="1"/>
    <col min="10" max="10" width="15.7109375" style="77" customWidth="1"/>
    <col min="11" max="11" width="3.7109375" style="78" customWidth="1"/>
    <col min="12" max="12" width="15.7109375" style="8" customWidth="1"/>
    <col min="13" max="13" width="3.7109375" style="9" customWidth="1"/>
    <col min="14" max="14" width="15.7109375" style="77" customWidth="1"/>
    <col min="15" max="15" width="3.7109375" style="78" customWidth="1"/>
    <col min="16" max="16" width="15.7109375" style="8" customWidth="1"/>
    <col min="17" max="17" width="3.7109375" style="9" customWidth="1"/>
    <col min="18" max="18" width="15.7109375" style="77" customWidth="1"/>
    <col min="19" max="19" width="3.7109375" style="78" customWidth="1"/>
    <col min="20" max="20" width="15.7109375" style="8" customWidth="1"/>
    <col min="21" max="21" width="3.7109375" style="9" customWidth="1"/>
    <col min="22" max="22" width="15.7109375" style="77" customWidth="1"/>
    <col min="23" max="23" width="3.7109375" style="78" customWidth="1"/>
    <col min="24" max="24" width="15.7109375" style="8" customWidth="1"/>
    <col min="25" max="25" width="3.7109375" style="9" customWidth="1"/>
    <col min="26" max="26" width="15.7109375" style="8" customWidth="1"/>
    <col min="27" max="27" width="3.7109375" style="8" customWidth="1"/>
    <col min="28" max="28" width="11.42578125" style="8"/>
    <col min="29" max="29" width="5.7109375" style="8" customWidth="1"/>
    <col min="30" max="16384" width="11.42578125" style="8"/>
  </cols>
  <sheetData>
    <row r="1" spans="1:27" ht="30" customHeight="1" x14ac:dyDescent="0.25">
      <c r="A1" s="53" t="s">
        <v>45</v>
      </c>
      <c r="B1" s="74" t="s">
        <v>84</v>
      </c>
      <c r="C1" s="17" t="s">
        <v>14</v>
      </c>
      <c r="D1" s="66" t="s">
        <v>80</v>
      </c>
      <c r="E1" s="67" t="s">
        <v>15</v>
      </c>
      <c r="F1" s="74" t="s">
        <v>85</v>
      </c>
      <c r="G1" s="17" t="s">
        <v>29</v>
      </c>
      <c r="H1" s="66" t="s">
        <v>81</v>
      </c>
      <c r="I1" s="67" t="s">
        <v>16</v>
      </c>
      <c r="J1" s="74" t="s">
        <v>48</v>
      </c>
      <c r="K1" s="17" t="s">
        <v>17</v>
      </c>
      <c r="L1" s="66" t="s">
        <v>86</v>
      </c>
      <c r="M1" s="67" t="s">
        <v>18</v>
      </c>
      <c r="N1" s="74" t="s">
        <v>87</v>
      </c>
      <c r="O1" s="17" t="s">
        <v>19</v>
      </c>
      <c r="P1" s="68" t="s">
        <v>49</v>
      </c>
      <c r="Q1" s="69" t="s">
        <v>47</v>
      </c>
      <c r="R1" s="75" t="s">
        <v>50</v>
      </c>
      <c r="S1" s="18" t="s">
        <v>88</v>
      </c>
      <c r="T1" s="68" t="s">
        <v>89</v>
      </c>
      <c r="U1" s="69" t="s">
        <v>90</v>
      </c>
      <c r="V1" s="75"/>
      <c r="W1" s="18"/>
      <c r="X1" s="68"/>
      <c r="Y1" s="69"/>
      <c r="Z1" s="6"/>
      <c r="AA1" s="6"/>
    </row>
    <row r="2" spans="1:27" ht="30" customHeight="1" x14ac:dyDescent="0.25">
      <c r="A2" s="53" t="s">
        <v>26</v>
      </c>
      <c r="B2" s="74" t="s">
        <v>192</v>
      </c>
      <c r="C2" s="17" t="s">
        <v>91</v>
      </c>
      <c r="D2" s="66" t="s">
        <v>68</v>
      </c>
      <c r="E2" s="67" t="s">
        <v>92</v>
      </c>
      <c r="F2" s="74" t="s">
        <v>188</v>
      </c>
      <c r="G2" s="17" t="s">
        <v>93</v>
      </c>
      <c r="H2" s="66" t="s">
        <v>28</v>
      </c>
      <c r="I2" s="69" t="s">
        <v>94</v>
      </c>
      <c r="J2" s="74" t="s">
        <v>191</v>
      </c>
      <c r="K2" s="17" t="s">
        <v>95</v>
      </c>
      <c r="L2" s="66" t="s">
        <v>189</v>
      </c>
      <c r="M2" s="67" t="s">
        <v>96</v>
      </c>
      <c r="N2" s="74" t="s">
        <v>27</v>
      </c>
      <c r="O2" s="17" t="s">
        <v>97</v>
      </c>
      <c r="P2" s="75" t="s">
        <v>183</v>
      </c>
      <c r="Q2" s="18" t="s">
        <v>184</v>
      </c>
      <c r="R2" s="77" t="s">
        <v>193</v>
      </c>
      <c r="S2" s="78" t="s">
        <v>194</v>
      </c>
      <c r="T2" s="68"/>
      <c r="U2" s="69"/>
      <c r="V2" s="75"/>
      <c r="W2" s="18"/>
      <c r="X2" s="68"/>
      <c r="Y2" s="69"/>
      <c r="Z2" s="6"/>
      <c r="AA2" s="6"/>
    </row>
    <row r="3" spans="1:27" ht="30" customHeight="1" x14ac:dyDescent="0.25">
      <c r="A3" s="53" t="s">
        <v>12</v>
      </c>
      <c r="B3" s="75"/>
      <c r="C3" s="18"/>
      <c r="D3" s="66"/>
      <c r="E3" s="67"/>
      <c r="F3" s="74"/>
      <c r="G3" s="17"/>
      <c r="H3" s="66"/>
      <c r="I3" s="67"/>
      <c r="J3" s="74"/>
      <c r="K3" s="17"/>
      <c r="L3" s="66"/>
      <c r="M3" s="67"/>
      <c r="N3" s="74"/>
      <c r="O3" s="17"/>
      <c r="P3" s="66"/>
      <c r="Q3" s="67"/>
      <c r="R3" s="82"/>
      <c r="S3" s="17"/>
      <c r="T3" s="71"/>
      <c r="U3" s="69"/>
      <c r="V3" s="76"/>
      <c r="W3" s="18"/>
      <c r="X3" s="71"/>
      <c r="Y3" s="69"/>
      <c r="Z3" s="6"/>
      <c r="AA3" s="6"/>
    </row>
    <row r="4" spans="1:27" ht="30" customHeight="1" x14ac:dyDescent="0.25">
      <c r="A4" s="53" t="s">
        <v>46</v>
      </c>
      <c r="B4" s="75" t="s">
        <v>98</v>
      </c>
      <c r="C4" s="17" t="s">
        <v>51</v>
      </c>
      <c r="D4" s="68" t="s">
        <v>99</v>
      </c>
      <c r="E4" s="67" t="s">
        <v>52</v>
      </c>
      <c r="F4" s="75" t="s">
        <v>100</v>
      </c>
      <c r="G4" s="17" t="s">
        <v>53</v>
      </c>
      <c r="H4" s="68" t="s">
        <v>101</v>
      </c>
      <c r="I4" s="67" t="s">
        <v>54</v>
      </c>
      <c r="J4" s="75" t="s">
        <v>102</v>
      </c>
      <c r="K4" s="17" t="s">
        <v>55</v>
      </c>
      <c r="L4" s="66" t="s">
        <v>103</v>
      </c>
      <c r="M4" s="67" t="s">
        <v>56</v>
      </c>
      <c r="N4" s="75" t="s">
        <v>104</v>
      </c>
      <c r="O4" s="17" t="s">
        <v>57</v>
      </c>
      <c r="P4" s="68" t="s">
        <v>105</v>
      </c>
      <c r="Q4" s="69" t="s">
        <v>58</v>
      </c>
      <c r="R4" s="75" t="s">
        <v>105</v>
      </c>
      <c r="S4" s="18" t="s">
        <v>58</v>
      </c>
      <c r="T4" s="68" t="s">
        <v>106</v>
      </c>
      <c r="U4" s="69" t="s">
        <v>59</v>
      </c>
      <c r="V4" s="75"/>
      <c r="W4" s="18"/>
      <c r="X4" s="68"/>
      <c r="Y4" s="69"/>
      <c r="Z4" s="6"/>
      <c r="AA4" s="6"/>
    </row>
    <row r="5" spans="1:27" ht="30" customHeight="1" x14ac:dyDescent="0.25">
      <c r="A5" s="53" t="s">
        <v>20</v>
      </c>
      <c r="B5" s="74" t="s">
        <v>107</v>
      </c>
      <c r="C5" s="17" t="s">
        <v>60</v>
      </c>
      <c r="D5" s="66" t="s">
        <v>108</v>
      </c>
      <c r="E5" s="67" t="s">
        <v>61</v>
      </c>
      <c r="F5" s="74" t="s">
        <v>21</v>
      </c>
      <c r="G5" s="17" t="s">
        <v>62</v>
      </c>
      <c r="H5" s="68" t="s">
        <v>22</v>
      </c>
      <c r="I5" s="67" t="s">
        <v>63</v>
      </c>
      <c r="J5" s="74" t="s">
        <v>24</v>
      </c>
      <c r="K5" s="17" t="s">
        <v>64</v>
      </c>
      <c r="L5" s="66" t="s">
        <v>69</v>
      </c>
      <c r="M5" s="67" t="s">
        <v>65</v>
      </c>
      <c r="N5" s="74" t="s">
        <v>23</v>
      </c>
      <c r="O5" s="17" t="s">
        <v>13</v>
      </c>
      <c r="P5" s="66" t="s">
        <v>67</v>
      </c>
      <c r="Q5" s="67" t="s">
        <v>66</v>
      </c>
      <c r="R5" s="75" t="s">
        <v>109</v>
      </c>
      <c r="S5" s="17" t="s">
        <v>25</v>
      </c>
      <c r="T5" s="68" t="s">
        <v>110</v>
      </c>
      <c r="U5" s="69" t="s">
        <v>11</v>
      </c>
      <c r="V5" s="75"/>
      <c r="W5" s="18"/>
      <c r="X5" s="72"/>
      <c r="Y5" s="73"/>
      <c r="Z5" s="6"/>
      <c r="AA5" s="6"/>
    </row>
    <row r="6" spans="1:27" ht="30" customHeight="1" x14ac:dyDescent="0.25">
      <c r="A6" s="53" t="s">
        <v>114</v>
      </c>
      <c r="B6" s="74"/>
      <c r="C6" s="17"/>
      <c r="D6" s="66"/>
      <c r="E6" s="67"/>
      <c r="F6" s="74"/>
      <c r="G6" s="17"/>
      <c r="H6" s="66"/>
      <c r="I6" s="67"/>
      <c r="J6" s="74"/>
      <c r="K6" s="17"/>
      <c r="L6" s="66"/>
      <c r="M6" s="67"/>
      <c r="N6" s="74"/>
      <c r="O6" s="17"/>
      <c r="P6" s="66"/>
      <c r="Q6" s="67"/>
      <c r="R6" s="74"/>
      <c r="S6" s="17"/>
      <c r="T6" s="66"/>
      <c r="U6" s="69"/>
      <c r="V6" s="75"/>
      <c r="W6" s="18"/>
      <c r="X6" s="68"/>
      <c r="Y6" s="69"/>
      <c r="Z6" s="6"/>
      <c r="AA6" s="6"/>
    </row>
    <row r="7" spans="1:27" ht="30" customHeight="1" x14ac:dyDescent="0.25">
      <c r="A7" s="53" t="s">
        <v>71</v>
      </c>
      <c r="B7" s="76" t="s">
        <v>70</v>
      </c>
      <c r="C7" s="18" t="s">
        <v>83</v>
      </c>
      <c r="D7" s="70" t="s">
        <v>111</v>
      </c>
      <c r="E7" s="67" t="s">
        <v>112</v>
      </c>
      <c r="F7" s="82" t="s">
        <v>113</v>
      </c>
      <c r="G7" s="17" t="s">
        <v>115</v>
      </c>
      <c r="H7" s="70" t="s">
        <v>116</v>
      </c>
      <c r="I7" s="67" t="s">
        <v>117</v>
      </c>
      <c r="J7" s="82" t="s">
        <v>118</v>
      </c>
      <c r="K7" s="17" t="s">
        <v>119</v>
      </c>
      <c r="L7" s="70" t="s">
        <v>120</v>
      </c>
      <c r="M7" s="67" t="s">
        <v>121</v>
      </c>
      <c r="N7" s="82" t="s">
        <v>122</v>
      </c>
      <c r="O7" s="17" t="s">
        <v>123</v>
      </c>
      <c r="P7" s="68" t="s">
        <v>124</v>
      </c>
      <c r="Q7" s="69" t="s">
        <v>125</v>
      </c>
      <c r="R7" s="82" t="s">
        <v>180</v>
      </c>
      <c r="S7" s="17" t="s">
        <v>181</v>
      </c>
      <c r="T7" s="68"/>
      <c r="U7" s="69"/>
      <c r="V7" s="75"/>
      <c r="W7" s="18"/>
      <c r="X7" s="68"/>
      <c r="Y7" s="69"/>
      <c r="Z7" s="6"/>
      <c r="AA7" s="6"/>
    </row>
    <row r="8" spans="1:27" ht="30" customHeight="1" x14ac:dyDescent="0.25">
      <c r="A8" s="54" t="s">
        <v>126</v>
      </c>
      <c r="B8" s="75" t="s">
        <v>195</v>
      </c>
      <c r="C8" s="17" t="s">
        <v>127</v>
      </c>
      <c r="D8" s="68" t="s">
        <v>196</v>
      </c>
      <c r="E8" s="67" t="s">
        <v>128</v>
      </c>
      <c r="F8" s="74" t="s">
        <v>129</v>
      </c>
      <c r="G8" s="17" t="s">
        <v>130</v>
      </c>
      <c r="H8" s="68" t="s">
        <v>131</v>
      </c>
      <c r="I8" s="69" t="s">
        <v>132</v>
      </c>
      <c r="J8" s="75" t="s">
        <v>133</v>
      </c>
      <c r="K8" s="18" t="s">
        <v>134</v>
      </c>
      <c r="L8" s="68" t="s">
        <v>135</v>
      </c>
      <c r="M8" s="69" t="s">
        <v>136</v>
      </c>
      <c r="N8" s="74" t="s">
        <v>137</v>
      </c>
      <c r="O8" s="17" t="s">
        <v>138</v>
      </c>
      <c r="P8" s="72" t="s">
        <v>139</v>
      </c>
      <c r="Q8" s="73" t="s">
        <v>140</v>
      </c>
      <c r="R8" s="75" t="s">
        <v>141</v>
      </c>
      <c r="S8" s="18" t="s">
        <v>142</v>
      </c>
      <c r="T8" s="72" t="s">
        <v>143</v>
      </c>
      <c r="U8" s="73" t="s">
        <v>144</v>
      </c>
      <c r="V8" s="77" t="s">
        <v>197</v>
      </c>
      <c r="W8" s="78" t="s">
        <v>198</v>
      </c>
      <c r="X8" s="72"/>
      <c r="Y8" s="73"/>
      <c r="Z8" s="6"/>
      <c r="AA8" s="6"/>
    </row>
    <row r="9" spans="1:27" ht="30" customHeight="1" x14ac:dyDescent="0.25">
      <c r="A9" s="53" t="s">
        <v>182</v>
      </c>
      <c r="B9" s="74" t="s">
        <v>145</v>
      </c>
      <c r="C9" s="17" t="s">
        <v>146</v>
      </c>
      <c r="D9" s="66" t="s">
        <v>147</v>
      </c>
      <c r="E9" s="67" t="s">
        <v>148</v>
      </c>
      <c r="F9" s="74" t="s">
        <v>149</v>
      </c>
      <c r="G9" s="17" t="s">
        <v>150</v>
      </c>
      <c r="H9" s="66" t="s">
        <v>151</v>
      </c>
      <c r="I9" s="67" t="s">
        <v>152</v>
      </c>
      <c r="J9" s="74" t="s">
        <v>153</v>
      </c>
      <c r="K9" s="17" t="s">
        <v>154</v>
      </c>
      <c r="L9" s="66" t="s">
        <v>155</v>
      </c>
      <c r="M9" s="67" t="s">
        <v>156</v>
      </c>
      <c r="N9" s="74" t="s">
        <v>157</v>
      </c>
      <c r="O9" s="17" t="s">
        <v>158</v>
      </c>
      <c r="P9" s="66" t="s">
        <v>159</v>
      </c>
      <c r="Q9" s="67" t="s">
        <v>160</v>
      </c>
      <c r="R9" s="74" t="s">
        <v>185</v>
      </c>
      <c r="S9" s="17" t="s">
        <v>186</v>
      </c>
      <c r="T9" s="68" t="s">
        <v>82</v>
      </c>
      <c r="U9" s="69" t="s">
        <v>187</v>
      </c>
      <c r="X9" s="68"/>
      <c r="Y9" s="69"/>
      <c r="Z9" s="6"/>
      <c r="AA9" s="6"/>
    </row>
    <row r="10" spans="1:27" ht="30" customHeight="1" x14ac:dyDescent="0.25">
      <c r="A10" s="53" t="s">
        <v>161</v>
      </c>
      <c r="B10" s="74" t="s">
        <v>162</v>
      </c>
      <c r="C10" s="18" t="s">
        <v>163</v>
      </c>
      <c r="D10" s="66" t="s">
        <v>164</v>
      </c>
      <c r="E10" s="67" t="s">
        <v>165</v>
      </c>
      <c r="F10" s="74" t="s">
        <v>166</v>
      </c>
      <c r="G10" s="17" t="s">
        <v>167</v>
      </c>
      <c r="H10" s="66" t="s">
        <v>168</v>
      </c>
      <c r="I10" s="67" t="s">
        <v>170</v>
      </c>
      <c r="J10" s="74" t="s">
        <v>169</v>
      </c>
      <c r="K10" s="17" t="s">
        <v>171</v>
      </c>
      <c r="L10" s="66" t="s">
        <v>172</v>
      </c>
      <c r="M10" s="67" t="s">
        <v>173</v>
      </c>
      <c r="N10" s="74" t="s">
        <v>174</v>
      </c>
      <c r="O10" s="17" t="s">
        <v>175</v>
      </c>
      <c r="P10" s="66" t="s">
        <v>176</v>
      </c>
      <c r="Q10" s="67" t="s">
        <v>177</v>
      </c>
      <c r="R10" s="74" t="s">
        <v>178</v>
      </c>
      <c r="S10" s="17" t="s">
        <v>179</v>
      </c>
      <c r="T10" s="72" t="s">
        <v>199</v>
      </c>
      <c r="U10" s="73" t="s">
        <v>200</v>
      </c>
      <c r="V10" s="75"/>
      <c r="W10" s="18"/>
      <c r="X10" s="68"/>
      <c r="Y10" s="69"/>
      <c r="Z10" s="6"/>
      <c r="AA10" s="6"/>
    </row>
    <row r="11" spans="1:27" ht="30" customHeight="1" x14ac:dyDescent="0.25">
      <c r="A11" s="53" t="s">
        <v>190</v>
      </c>
      <c r="D11" s="13"/>
      <c r="E11" s="14"/>
      <c r="F11" s="74"/>
      <c r="G11" s="17"/>
      <c r="H11" s="13"/>
      <c r="I11" s="14"/>
      <c r="J11" s="74"/>
      <c r="K11" s="17"/>
      <c r="L11" s="13"/>
      <c r="M11" s="14"/>
      <c r="N11" s="74"/>
      <c r="O11" s="17"/>
      <c r="P11" s="13"/>
      <c r="Q11" s="16"/>
      <c r="R11" s="74"/>
      <c r="S11" s="17"/>
      <c r="T11" s="15"/>
      <c r="U11" s="16"/>
      <c r="V11" s="75"/>
      <c r="W11" s="18"/>
      <c r="X11" s="15"/>
      <c r="Y11" s="16"/>
      <c r="Z11" s="6"/>
      <c r="AA11" s="6"/>
    </row>
    <row r="12" spans="1:27" ht="30" customHeight="1" x14ac:dyDescent="0.25">
      <c r="A12" s="53"/>
      <c r="B12" s="11"/>
      <c r="C12" s="79"/>
      <c r="E12" s="5"/>
      <c r="F12" s="11"/>
      <c r="G12" s="79"/>
      <c r="H12" s="4"/>
      <c r="I12" s="5"/>
      <c r="J12" s="11"/>
      <c r="K12" s="79"/>
      <c r="L12" s="4"/>
      <c r="M12" s="5"/>
      <c r="N12" s="11"/>
      <c r="O12" s="79"/>
      <c r="P12" s="4"/>
      <c r="Q12" s="5"/>
      <c r="T12" s="11"/>
      <c r="U12" s="7"/>
      <c r="V12" s="80"/>
      <c r="W12" s="81"/>
      <c r="X12" s="6"/>
      <c r="Y12" s="7"/>
      <c r="Z12" s="6"/>
      <c r="AA12" s="6"/>
    </row>
    <row r="13" spans="1:27" ht="15" customHeight="1" x14ac:dyDescent="0.25">
      <c r="A13" s="54"/>
      <c r="E13" s="5"/>
      <c r="H13" s="10"/>
      <c r="I13" s="5"/>
      <c r="J13" s="83"/>
      <c r="K13" s="79"/>
      <c r="M13" s="5"/>
      <c r="O13" s="79"/>
      <c r="P13" s="4"/>
      <c r="Q13" s="5"/>
      <c r="R13" s="11"/>
      <c r="S13" s="81"/>
      <c r="T13" s="6"/>
      <c r="U13" s="7"/>
      <c r="V13" s="80"/>
      <c r="W13" s="81"/>
      <c r="X13" s="6"/>
      <c r="Y13" s="7"/>
      <c r="Z13" s="6"/>
      <c r="AA13" s="6"/>
    </row>
    <row r="14" spans="1:27" ht="15" customHeight="1" x14ac:dyDescent="0.25">
      <c r="A14" s="54"/>
      <c r="B14" s="11"/>
      <c r="C14" s="79"/>
      <c r="D14" s="4"/>
      <c r="E14" s="5"/>
      <c r="F14" s="11"/>
      <c r="G14" s="79"/>
      <c r="H14" s="4"/>
      <c r="I14" s="5"/>
      <c r="J14" s="11"/>
      <c r="K14" s="79"/>
      <c r="L14" s="4"/>
      <c r="M14" s="5"/>
      <c r="N14" s="11"/>
      <c r="O14" s="79"/>
      <c r="P14" s="4"/>
      <c r="Q14" s="5"/>
      <c r="R14" s="11"/>
      <c r="S14" s="79"/>
      <c r="T14" s="4"/>
      <c r="U14" s="5"/>
      <c r="V14" s="80"/>
      <c r="W14" s="81"/>
      <c r="X14" s="6"/>
      <c r="Y14" s="7"/>
      <c r="Z14" s="6"/>
      <c r="AA14" s="6"/>
    </row>
    <row r="15" spans="1:27" ht="15" customHeight="1" x14ac:dyDescent="0.25">
      <c r="A15" s="54"/>
      <c r="B15" s="11"/>
      <c r="C15" s="79"/>
      <c r="D15" s="4"/>
      <c r="E15" s="5"/>
      <c r="F15" s="11"/>
      <c r="G15" s="79"/>
      <c r="H15" s="4"/>
      <c r="I15" s="5"/>
      <c r="J15" s="11"/>
      <c r="K15" s="79"/>
      <c r="L15" s="4"/>
      <c r="M15" s="5"/>
      <c r="N15" s="11"/>
      <c r="O15" s="79"/>
      <c r="P15" s="4"/>
      <c r="Q15" s="5"/>
      <c r="R15" s="11"/>
      <c r="S15" s="79"/>
      <c r="T15" s="4"/>
      <c r="U15" s="5"/>
      <c r="V15" s="11"/>
      <c r="W15" s="79"/>
      <c r="X15" s="4"/>
      <c r="Y15" s="5"/>
      <c r="Z15" s="6"/>
      <c r="AA15" s="6"/>
    </row>
    <row r="16" spans="1:27" ht="15" customHeight="1" x14ac:dyDescent="0.25">
      <c r="A16" s="54"/>
      <c r="B16" s="11"/>
      <c r="C16" s="79"/>
      <c r="D16" s="4"/>
      <c r="E16" s="5"/>
      <c r="F16" s="11"/>
      <c r="G16" s="79"/>
      <c r="H16" s="4"/>
      <c r="I16" s="5"/>
      <c r="J16" s="11"/>
      <c r="K16" s="79"/>
      <c r="L16" s="4"/>
      <c r="M16" s="5"/>
      <c r="N16" s="11"/>
      <c r="O16" s="79"/>
      <c r="P16" s="4"/>
      <c r="Q16" s="5"/>
      <c r="R16" s="11"/>
      <c r="S16" s="79"/>
      <c r="T16" s="4"/>
      <c r="U16" s="5"/>
      <c r="V16" s="11"/>
      <c r="W16" s="79"/>
      <c r="X16" s="6"/>
      <c r="Y16" s="7"/>
      <c r="Z16" s="6"/>
      <c r="AA16" s="6"/>
    </row>
    <row r="17" spans="1:28" ht="15" customHeight="1" x14ac:dyDescent="0.25">
      <c r="A17" s="54"/>
      <c r="B17" s="11"/>
      <c r="C17" s="79"/>
      <c r="D17" s="4"/>
      <c r="E17" s="5"/>
      <c r="F17" s="11"/>
      <c r="G17" s="79"/>
      <c r="H17" s="4"/>
      <c r="I17" s="5"/>
      <c r="J17" s="11"/>
      <c r="K17" s="79"/>
      <c r="L17" s="4"/>
      <c r="M17" s="5"/>
      <c r="N17" s="11"/>
      <c r="O17" s="79"/>
      <c r="P17" s="4"/>
      <c r="Q17" s="5"/>
      <c r="R17" s="11"/>
      <c r="S17" s="79"/>
      <c r="T17" s="4"/>
      <c r="U17" s="5"/>
      <c r="V17" s="80"/>
      <c r="W17" s="81"/>
      <c r="X17" s="6"/>
      <c r="Y17" s="7"/>
      <c r="Z17" s="6"/>
      <c r="AA17" s="6"/>
    </row>
    <row r="18" spans="1:28" ht="15" customHeight="1" x14ac:dyDescent="0.25">
      <c r="A18" s="54"/>
      <c r="B18" s="11"/>
      <c r="C18" s="79"/>
      <c r="D18" s="4"/>
      <c r="E18" s="5"/>
      <c r="F18" s="11"/>
      <c r="G18" s="79"/>
      <c r="H18" s="4"/>
      <c r="I18" s="5"/>
      <c r="J18" s="11"/>
      <c r="K18" s="79"/>
      <c r="L18" s="4"/>
      <c r="M18" s="5"/>
      <c r="N18" s="11"/>
      <c r="O18" s="79"/>
      <c r="P18" s="4"/>
      <c r="Q18" s="5"/>
      <c r="R18" s="80"/>
      <c r="S18" s="81"/>
      <c r="T18" s="6"/>
      <c r="U18" s="7"/>
      <c r="V18" s="80"/>
      <c r="W18" s="81"/>
      <c r="X18" s="6"/>
      <c r="Y18" s="7"/>
      <c r="Z18" s="6"/>
      <c r="AA18" s="6"/>
    </row>
    <row r="19" spans="1:28" ht="15" customHeight="1" x14ac:dyDescent="0.25">
      <c r="A19" s="54"/>
      <c r="B19" s="11"/>
      <c r="C19" s="79"/>
      <c r="D19" s="4"/>
      <c r="E19" s="5"/>
      <c r="F19" s="11"/>
      <c r="G19" s="79"/>
      <c r="H19" s="4"/>
      <c r="I19" s="5"/>
      <c r="J19" s="11"/>
      <c r="K19" s="79"/>
      <c r="L19" s="4"/>
      <c r="M19" s="5"/>
      <c r="N19" s="11"/>
      <c r="O19" s="79"/>
      <c r="P19" s="6"/>
      <c r="Q19" s="7"/>
      <c r="R19" s="80"/>
      <c r="S19" s="81"/>
      <c r="T19" s="6"/>
      <c r="U19" s="7"/>
      <c r="V19" s="80"/>
      <c r="W19" s="81"/>
      <c r="X19" s="6"/>
      <c r="Y19" s="7"/>
      <c r="Z19" s="6"/>
      <c r="AA19" s="6"/>
    </row>
    <row r="20" spans="1:28" ht="15" customHeight="1" x14ac:dyDescent="0.25">
      <c r="A20" s="54"/>
      <c r="B20" s="11"/>
      <c r="C20" s="79"/>
      <c r="D20" s="4"/>
      <c r="E20" s="5"/>
      <c r="F20" s="11"/>
      <c r="G20" s="79"/>
      <c r="H20" s="4"/>
      <c r="I20" s="5"/>
      <c r="J20" s="11"/>
      <c r="K20" s="79"/>
      <c r="L20" s="4"/>
      <c r="M20" s="5"/>
      <c r="N20" s="11"/>
      <c r="O20" s="79"/>
      <c r="P20" s="4"/>
      <c r="Q20" s="5"/>
      <c r="R20" s="11"/>
      <c r="S20" s="79"/>
      <c r="T20" s="4"/>
      <c r="U20" s="5"/>
      <c r="V20" s="11"/>
      <c r="W20" s="79"/>
      <c r="X20" s="4"/>
      <c r="Y20" s="5"/>
      <c r="Z20" s="4"/>
      <c r="AA20" s="10"/>
      <c r="AB20" s="11"/>
    </row>
    <row r="21" spans="1:28" ht="15" customHeight="1" x14ac:dyDescent="0.25">
      <c r="A21" s="54"/>
      <c r="B21" s="11"/>
      <c r="C21" s="79"/>
      <c r="D21" s="4"/>
      <c r="E21" s="5"/>
      <c r="F21" s="11"/>
      <c r="G21" s="79"/>
      <c r="H21" s="4"/>
      <c r="I21" s="5"/>
      <c r="J21" s="11"/>
      <c r="K21" s="79"/>
      <c r="L21" s="4"/>
      <c r="M21" s="5"/>
      <c r="N21" s="11"/>
      <c r="O21" s="79"/>
      <c r="P21" s="4"/>
      <c r="Q21" s="5"/>
      <c r="R21" s="11"/>
      <c r="S21" s="79"/>
      <c r="T21" s="4"/>
      <c r="U21" s="5"/>
      <c r="V21" s="11"/>
      <c r="W21" s="79"/>
      <c r="X21" s="4"/>
      <c r="Y21" s="5"/>
      <c r="Z21" s="4"/>
      <c r="AA21" s="10"/>
    </row>
    <row r="22" spans="1:28" ht="15" customHeight="1" x14ac:dyDescent="0.25">
      <c r="A22" s="54"/>
      <c r="B22" s="11"/>
      <c r="C22" s="79"/>
      <c r="D22" s="4"/>
      <c r="E22" s="5"/>
      <c r="F22" s="11"/>
      <c r="G22" s="79"/>
      <c r="H22" s="4"/>
      <c r="I22" s="5"/>
      <c r="J22" s="11"/>
      <c r="K22" s="79"/>
      <c r="L22" s="4"/>
      <c r="M22" s="5"/>
      <c r="N22" s="11"/>
      <c r="O22" s="79"/>
      <c r="P22" s="4"/>
      <c r="Q22" s="5"/>
      <c r="R22" s="11"/>
      <c r="S22" s="79"/>
      <c r="T22" s="6"/>
      <c r="U22" s="7"/>
      <c r="V22" s="80"/>
      <c r="W22" s="81"/>
      <c r="X22" s="6"/>
      <c r="Y22" s="7"/>
      <c r="Z22" s="6"/>
      <c r="AA22" s="6"/>
    </row>
    <row r="23" spans="1:28" ht="15" customHeight="1" x14ac:dyDescent="0.25">
      <c r="A23" s="54"/>
      <c r="B23" s="11"/>
      <c r="C23" s="79"/>
      <c r="D23" s="4"/>
      <c r="E23" s="5"/>
      <c r="F23" s="11"/>
      <c r="G23" s="79"/>
      <c r="H23" s="4"/>
      <c r="I23" s="5"/>
      <c r="J23" s="11"/>
      <c r="K23" s="79"/>
      <c r="L23" s="4"/>
      <c r="M23" s="5"/>
      <c r="N23" s="11"/>
      <c r="O23" s="79"/>
      <c r="P23" s="4"/>
      <c r="Q23" s="5"/>
      <c r="R23" s="11"/>
      <c r="S23" s="79"/>
      <c r="T23" s="6"/>
      <c r="U23" s="7"/>
      <c r="V23" s="80"/>
      <c r="W23" s="81"/>
      <c r="X23" s="6"/>
      <c r="Y23" s="7"/>
      <c r="Z23" s="6"/>
      <c r="AA23" s="6"/>
    </row>
    <row r="24" spans="1:28" ht="15" customHeight="1" x14ac:dyDescent="0.25">
      <c r="A24" s="54"/>
      <c r="B24" s="11"/>
      <c r="C24" s="79"/>
      <c r="D24" s="4"/>
      <c r="E24" s="5"/>
      <c r="F24" s="11"/>
      <c r="G24" s="79"/>
      <c r="H24" s="4"/>
      <c r="I24" s="5"/>
      <c r="J24" s="11"/>
      <c r="K24" s="79"/>
      <c r="L24" s="4"/>
      <c r="M24" s="5"/>
      <c r="N24" s="11"/>
      <c r="O24" s="79"/>
      <c r="P24" s="6"/>
      <c r="Q24" s="7"/>
      <c r="R24" s="80"/>
      <c r="S24" s="81"/>
      <c r="T24" s="6"/>
      <c r="U24" s="7"/>
      <c r="V24" s="80"/>
      <c r="W24" s="81"/>
      <c r="X24" s="6"/>
      <c r="Y24" s="7"/>
      <c r="Z24" s="6"/>
      <c r="AA24" s="6"/>
    </row>
    <row r="25" spans="1:28" ht="15" customHeight="1" x14ac:dyDescent="0.25">
      <c r="A25" s="54"/>
      <c r="B25" s="11"/>
      <c r="C25" s="79"/>
      <c r="D25" s="4"/>
      <c r="E25" s="5"/>
      <c r="F25" s="11"/>
      <c r="G25" s="79"/>
      <c r="H25" s="4"/>
      <c r="I25" s="5"/>
      <c r="J25" s="11"/>
      <c r="K25" s="79"/>
      <c r="L25" s="4"/>
      <c r="M25" s="5"/>
      <c r="N25" s="11"/>
      <c r="O25" s="79"/>
      <c r="P25" s="4"/>
      <c r="Q25" s="5"/>
      <c r="R25" s="11"/>
      <c r="S25" s="81"/>
      <c r="T25" s="6"/>
      <c r="U25" s="7"/>
      <c r="V25" s="80"/>
      <c r="W25" s="81"/>
      <c r="X25" s="6"/>
      <c r="Y25" s="7"/>
      <c r="Z25" s="6"/>
      <c r="AA25" s="6"/>
    </row>
    <row r="26" spans="1:28" ht="15" customHeight="1" x14ac:dyDescent="0.25">
      <c r="A26" s="54"/>
      <c r="B26" s="11"/>
      <c r="C26" s="79"/>
      <c r="D26" s="4"/>
      <c r="E26" s="5"/>
      <c r="F26" s="11"/>
      <c r="G26" s="79"/>
      <c r="H26" s="4"/>
      <c r="I26" s="5"/>
      <c r="J26" s="11"/>
      <c r="K26" s="79"/>
      <c r="L26" s="4"/>
      <c r="M26" s="5"/>
      <c r="N26" s="11"/>
      <c r="O26" s="79"/>
      <c r="P26" s="4"/>
      <c r="Q26" s="5"/>
      <c r="R26" s="80"/>
      <c r="S26" s="81"/>
      <c r="T26" s="6"/>
      <c r="U26" s="7"/>
      <c r="V26" s="80"/>
      <c r="W26" s="81"/>
      <c r="X26" s="6"/>
      <c r="Y26" s="7"/>
      <c r="Z26" s="6"/>
      <c r="AA26" s="6"/>
    </row>
    <row r="27" spans="1:28" ht="15" customHeight="1" x14ac:dyDescent="0.25">
      <c r="A27" s="54"/>
      <c r="B27" s="11"/>
      <c r="C27" s="79"/>
      <c r="D27" s="4"/>
      <c r="E27" s="5"/>
      <c r="F27" s="11"/>
      <c r="G27" s="79"/>
      <c r="H27" s="4"/>
      <c r="I27" s="5"/>
      <c r="J27" s="11"/>
      <c r="K27" s="79"/>
      <c r="L27" s="4"/>
      <c r="M27" s="5"/>
      <c r="N27" s="11"/>
      <c r="O27" s="79"/>
      <c r="P27" s="4"/>
      <c r="Q27" s="5"/>
      <c r="R27" s="11"/>
      <c r="S27" s="79"/>
      <c r="T27" s="6"/>
      <c r="U27" s="7"/>
      <c r="V27" s="80"/>
      <c r="W27" s="81"/>
      <c r="X27" s="6"/>
      <c r="Y27" s="7"/>
      <c r="Z27" s="6"/>
      <c r="AA27" s="6"/>
    </row>
    <row r="28" spans="1:28" x14ac:dyDescent="0.25">
      <c r="A28" s="12"/>
      <c r="B28" s="80"/>
      <c r="C28" s="81"/>
      <c r="D28" s="6"/>
      <c r="E28" s="7"/>
      <c r="F28" s="80"/>
      <c r="G28" s="81"/>
      <c r="H28" s="6"/>
      <c r="I28" s="7"/>
      <c r="J28" s="80"/>
      <c r="K28" s="81"/>
      <c r="L28" s="6"/>
      <c r="M28" s="7"/>
      <c r="N28" s="80"/>
      <c r="O28" s="81"/>
      <c r="P28" s="6"/>
      <c r="Q28" s="7"/>
      <c r="R28" s="80"/>
      <c r="S28" s="81"/>
      <c r="T28" s="6"/>
      <c r="U28" s="7"/>
      <c r="V28" s="80"/>
      <c r="W28" s="81"/>
      <c r="X28" s="6"/>
      <c r="Y28" s="7"/>
      <c r="Z28" s="6"/>
      <c r="AA28" s="6"/>
    </row>
    <row r="29" spans="1:28" x14ac:dyDescent="0.25">
      <c r="A29" s="12"/>
    </row>
    <row r="30" spans="1:28" x14ac:dyDescent="0.25">
      <c r="A30" s="12"/>
    </row>
    <row r="31" spans="1:28" x14ac:dyDescent="0.25">
      <c r="A31" s="12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Plan-24</vt:lpstr>
      <vt:lpstr>Spieler</vt:lpstr>
    </vt:vector>
  </TitlesOfParts>
  <Company>EADS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Kirsch, Andreas (External)</dc:creator>
  <cp:lastModifiedBy>Wolfgang Rohs</cp:lastModifiedBy>
  <cp:lastPrinted>2025-08-17T16:21:09Z</cp:lastPrinted>
  <dcterms:created xsi:type="dcterms:W3CDTF">2016-10-18T20:57:18Z</dcterms:created>
  <dcterms:modified xsi:type="dcterms:W3CDTF">2025-12-04T16:15:49Z</dcterms:modified>
</cp:coreProperties>
</file>